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umweltbundesamt.at\Home\Eibeck\"/>
    </mc:Choice>
  </mc:AlternateContent>
  <xr:revisionPtr revIDLastSave="0" documentId="8_{8B968EED-A23D-423F-A215-1B3ADA1B30B5}" xr6:coauthVersionLast="47" xr6:coauthVersionMax="47" xr10:uidLastSave="{00000000-0000-0000-0000-000000000000}"/>
  <bookViews>
    <workbookView xWindow="-28920" yWindow="2790" windowWidth="29040" windowHeight="15840" activeTab="2" xr2:uid="{00000000-000D-0000-FFFF-FFFF00000000}"/>
  </bookViews>
  <sheets>
    <sheet name="AT" sheetId="1" r:id="rId1"/>
    <sheet name="gase" sheetId="4" r:id="rId2"/>
    <sheet name="AT Zielpfad" sheetId="3" r:id="rId3"/>
  </sheets>
  <definedNames>
    <definedName name="_ftn1" localSheetId="2">'AT Zielpfad'!#REF!</definedName>
    <definedName name="_ftn2" localSheetId="2">'AT Zielpfad'!#REF!</definedName>
    <definedName name="_ftnref1" localSheetId="2">'AT Zielpfad'!#REF!</definedName>
    <definedName name="_ftnref2" localSheetId="2">'AT Zielpfad'!#REF!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try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try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try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ELE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ELE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EL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Z_RW_Aktuelles_Jahr">#REF!</definedName>
    <definedName name="KZ_RW_Basisjahr">#REF!</definedName>
    <definedName name="KZ_RW_Vorjahr">#REF!</definedName>
    <definedName name="KZ_RW_Zwischenjahr">#REF!</definedName>
    <definedName name="NichtE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ichtE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ichtE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r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r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r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üüü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üüü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üüü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2" i="1" l="1"/>
  <c r="AK52" i="1"/>
  <c r="AL44" i="1"/>
  <c r="AK44" i="1"/>
  <c r="AK32" i="1"/>
  <c r="AL20" i="1"/>
  <c r="AK20" i="1"/>
  <c r="AC21" i="1"/>
  <c r="AD21" i="1"/>
  <c r="AE21" i="1"/>
  <c r="AF21" i="1"/>
  <c r="AG21" i="1"/>
  <c r="AH21" i="1"/>
  <c r="AI21" i="1"/>
  <c r="AJ21" i="1"/>
  <c r="AC22" i="1"/>
  <c r="AD22" i="1"/>
  <c r="AE22" i="1"/>
  <c r="AF22" i="1"/>
  <c r="AG22" i="1"/>
  <c r="AH22" i="1"/>
  <c r="AI22" i="1"/>
  <c r="AJ22" i="1"/>
  <c r="AC23" i="1"/>
  <c r="AD23" i="1"/>
  <c r="AE23" i="1"/>
  <c r="AF23" i="1"/>
  <c r="AG23" i="1"/>
  <c r="AH23" i="1"/>
  <c r="AI23" i="1"/>
  <c r="AJ23" i="1"/>
  <c r="AC24" i="1"/>
  <c r="AD24" i="1"/>
  <c r="AE24" i="1"/>
  <c r="AF24" i="1"/>
  <c r="AG24" i="1"/>
  <c r="AH24" i="1"/>
  <c r="AI24" i="1"/>
  <c r="AJ24" i="1"/>
  <c r="AC25" i="1"/>
  <c r="AD25" i="1"/>
  <c r="AE25" i="1"/>
  <c r="AF25" i="1"/>
  <c r="AG25" i="1"/>
  <c r="AH25" i="1"/>
  <c r="AI25" i="1"/>
  <c r="AJ25" i="1"/>
  <c r="AC26" i="1"/>
  <c r="AD26" i="1"/>
  <c r="AE26" i="1"/>
  <c r="AF26" i="1"/>
  <c r="AG26" i="1"/>
  <c r="AH26" i="1"/>
  <c r="AI26" i="1"/>
  <c r="AJ26" i="1"/>
  <c r="AC27" i="1"/>
  <c r="AD27" i="1"/>
  <c r="AE27" i="1"/>
  <c r="AF27" i="1"/>
  <c r="AG27" i="1"/>
  <c r="AH27" i="1"/>
  <c r="AI27" i="1"/>
  <c r="AJ27" i="1"/>
  <c r="AC33" i="1"/>
  <c r="AD33" i="1"/>
  <c r="AE33" i="1"/>
  <c r="AF33" i="1"/>
  <c r="AG33" i="1"/>
  <c r="AH33" i="1"/>
  <c r="AI33" i="1"/>
  <c r="AJ33" i="1"/>
  <c r="AC34" i="1"/>
  <c r="AD34" i="1"/>
  <c r="AE34" i="1"/>
  <c r="AF34" i="1"/>
  <c r="AG34" i="1"/>
  <c r="AH34" i="1"/>
  <c r="AI34" i="1"/>
  <c r="AJ34" i="1"/>
  <c r="AC35" i="1"/>
  <c r="AD35" i="1"/>
  <c r="AE35" i="1"/>
  <c r="AF35" i="1"/>
  <c r="AG35" i="1"/>
  <c r="AH35" i="1"/>
  <c r="AI35" i="1"/>
  <c r="AJ35" i="1"/>
  <c r="AC36" i="1"/>
  <c r="AD36" i="1"/>
  <c r="AE36" i="1"/>
  <c r="AF36" i="1"/>
  <c r="AG36" i="1"/>
  <c r="AH36" i="1"/>
  <c r="AI36" i="1"/>
  <c r="AJ36" i="1"/>
  <c r="AC37" i="1"/>
  <c r="AD37" i="1"/>
  <c r="AE37" i="1"/>
  <c r="AF37" i="1"/>
  <c r="AG37" i="1"/>
  <c r="AH37" i="1"/>
  <c r="AI37" i="1"/>
  <c r="AJ37" i="1"/>
  <c r="AC38" i="1"/>
  <c r="AD38" i="1"/>
  <c r="AE38" i="1"/>
  <c r="AF38" i="1"/>
  <c r="AG38" i="1"/>
  <c r="AH38" i="1"/>
  <c r="AI38" i="1"/>
  <c r="AJ38" i="1"/>
  <c r="AC39" i="1"/>
  <c r="AD39" i="1"/>
  <c r="AE39" i="1"/>
  <c r="AF39" i="1"/>
  <c r="AG39" i="1"/>
  <c r="AH39" i="1"/>
  <c r="AI39" i="1"/>
  <c r="AJ39" i="1"/>
  <c r="AI47" i="1"/>
  <c r="AC47" i="1"/>
  <c r="AD47" i="1"/>
  <c r="AE47" i="1"/>
  <c r="AF47" i="1"/>
  <c r="AG47" i="1"/>
  <c r="AJ55" i="1"/>
  <c r="AC55" i="1"/>
  <c r="AD55" i="1"/>
  <c r="AE55" i="1"/>
  <c r="AF55" i="1"/>
  <c r="AG55" i="1"/>
  <c r="AI55" i="1"/>
  <c r="AJ9" i="4" l="1"/>
  <c r="AH55" i="1"/>
  <c r="AJ47" i="1"/>
  <c r="AH47" i="1"/>
  <c r="AK5" i="1"/>
  <c r="Q39" i="1" l="1"/>
  <c r="Q34" i="1"/>
  <c r="Q33" i="1"/>
  <c r="Q27" i="1"/>
  <c r="Q22" i="1"/>
  <c r="Q21" i="1"/>
  <c r="AL5" i="1"/>
  <c r="Q37" i="1" l="1"/>
  <c r="Q25" i="1"/>
  <c r="Q23" i="1"/>
  <c r="Q35" i="1"/>
  <c r="Q38" i="1"/>
  <c r="Q26" i="1"/>
  <c r="Q24" i="1"/>
  <c r="Q36" i="1"/>
  <c r="AB38" i="1" l="1"/>
  <c r="AA38" i="1"/>
  <c r="Z38" i="1"/>
  <c r="Y38" i="1"/>
  <c r="X38" i="1"/>
  <c r="W38" i="1"/>
  <c r="V38" i="1"/>
  <c r="U38" i="1"/>
  <c r="T38" i="1"/>
  <c r="S38" i="1"/>
  <c r="R38" i="1"/>
  <c r="Y47" i="1" l="1"/>
  <c r="AB47" i="1"/>
  <c r="AA47" i="1"/>
  <c r="Z55" i="1"/>
  <c r="AA55" i="1"/>
  <c r="AB27" i="1"/>
  <c r="AA27" i="1"/>
  <c r="Z27" i="1"/>
  <c r="Y27" i="1"/>
  <c r="AB39" i="1"/>
  <c r="AA39" i="1"/>
  <c r="Z39" i="1"/>
  <c r="Y39" i="1"/>
  <c r="AB26" i="1"/>
  <c r="AA26" i="1"/>
  <c r="Z26" i="1"/>
  <c r="Y26" i="1"/>
  <c r="AB37" i="1"/>
  <c r="AA37" i="1"/>
  <c r="Z37" i="1"/>
  <c r="Y37" i="1"/>
  <c r="AB36" i="1"/>
  <c r="AA36" i="1"/>
  <c r="Z36" i="1"/>
  <c r="Y24" i="1"/>
  <c r="AB35" i="1"/>
  <c r="AA35" i="1"/>
  <c r="Z23" i="1"/>
  <c r="Y35" i="1"/>
  <c r="AB34" i="1"/>
  <c r="AA34" i="1"/>
  <c r="Z34" i="1"/>
  <c r="Y34" i="1"/>
  <c r="AB22" i="1"/>
  <c r="AA22" i="1"/>
  <c r="Z22" i="1"/>
  <c r="Y22" i="1"/>
  <c r="AB33" i="1"/>
  <c r="AA33" i="1"/>
  <c r="Z33" i="1"/>
  <c r="Y33" i="1"/>
  <c r="AB21" i="1"/>
  <c r="AA21" i="1"/>
  <c r="Z21" i="1"/>
  <c r="Y21" i="1"/>
  <c r="B21" i="1"/>
  <c r="Z47" i="1" l="1"/>
  <c r="AB55" i="1"/>
  <c r="Y55" i="1"/>
  <c r="AL53" i="1"/>
  <c r="Y36" i="1"/>
  <c r="Z35" i="1"/>
  <c r="AB25" i="1"/>
  <c r="AA25" i="1"/>
  <c r="AB24" i="1"/>
  <c r="Z25" i="1"/>
  <c r="AA24" i="1"/>
  <c r="AB23" i="1"/>
  <c r="Y25" i="1"/>
  <c r="Z24" i="1"/>
  <c r="AA23" i="1"/>
  <c r="Y23" i="1"/>
  <c r="AK53" i="1"/>
  <c r="T55" i="1"/>
  <c r="U55" i="1"/>
  <c r="AL54" i="1"/>
  <c r="X55" i="1" l="1"/>
  <c r="V55" i="1"/>
  <c r="Q55" i="1"/>
  <c r="R55" i="1"/>
  <c r="S55" i="1"/>
  <c r="W55" i="1"/>
  <c r="AK54" i="1"/>
  <c r="AK55" i="1" l="1"/>
  <c r="AL55" i="1"/>
  <c r="U47" i="1" l="1"/>
  <c r="R47" i="1"/>
  <c r="S47" i="1" l="1"/>
  <c r="W47" i="1"/>
  <c r="V47" i="1"/>
  <c r="AL45" i="1"/>
  <c r="AK45" i="1"/>
  <c r="X47" i="1"/>
  <c r="Q47" i="1"/>
  <c r="AK46" i="1"/>
  <c r="AL46" i="1"/>
  <c r="T47" i="1"/>
  <c r="AL47" i="1" l="1"/>
  <c r="AK47" i="1"/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4" i="1"/>
  <c r="B25" i="1"/>
  <c r="B23" i="1"/>
  <c r="X27" i="1"/>
  <c r="W27" i="1"/>
  <c r="V27" i="1"/>
  <c r="U27" i="1"/>
  <c r="T27" i="1"/>
  <c r="S27" i="1"/>
  <c r="R27" i="1"/>
  <c r="X39" i="1"/>
  <c r="W39" i="1"/>
  <c r="V39" i="1"/>
  <c r="U39" i="1"/>
  <c r="T39" i="1"/>
  <c r="S39" i="1"/>
  <c r="R39" i="1"/>
  <c r="X26" i="1"/>
  <c r="W26" i="1"/>
  <c r="V26" i="1"/>
  <c r="U26" i="1"/>
  <c r="T26" i="1"/>
  <c r="S26" i="1"/>
  <c r="R26" i="1"/>
  <c r="X37" i="1"/>
  <c r="W37" i="1"/>
  <c r="V37" i="1"/>
  <c r="U37" i="1"/>
  <c r="T25" i="1"/>
  <c r="S25" i="1"/>
  <c r="R37" i="1"/>
  <c r="X36" i="1"/>
  <c r="W36" i="1"/>
  <c r="V36" i="1"/>
  <c r="U36" i="1"/>
  <c r="S24" i="1"/>
  <c r="R24" i="1"/>
  <c r="X23" i="1"/>
  <c r="W35" i="1"/>
  <c r="V35" i="1"/>
  <c r="U35" i="1"/>
  <c r="R23" i="1"/>
  <c r="X34" i="1"/>
  <c r="W34" i="1"/>
  <c r="V34" i="1"/>
  <c r="U34" i="1"/>
  <c r="T34" i="1"/>
  <c r="S34" i="1"/>
  <c r="R34" i="1"/>
  <c r="X22" i="1"/>
  <c r="W22" i="1"/>
  <c r="V22" i="1"/>
  <c r="U22" i="1"/>
  <c r="T22" i="1"/>
  <c r="S22" i="1"/>
  <c r="R22" i="1"/>
  <c r="X33" i="1"/>
  <c r="W33" i="1"/>
  <c r="V33" i="1"/>
  <c r="U33" i="1"/>
  <c r="T33" i="1"/>
  <c r="S33" i="1"/>
  <c r="R33" i="1"/>
  <c r="AL33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L22" i="1" s="1"/>
  <c r="X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L34" i="1" l="1"/>
  <c r="AL37" i="1"/>
  <c r="AL38" i="1"/>
  <c r="AL39" i="1"/>
  <c r="AK27" i="1"/>
  <c r="X24" i="1"/>
  <c r="AL15" i="1"/>
  <c r="U23" i="1"/>
  <c r="AL35" i="1"/>
  <c r="AL36" i="1"/>
  <c r="W24" i="1"/>
  <c r="S36" i="1"/>
  <c r="AL27" i="1"/>
  <c r="U24" i="1"/>
  <c r="AK23" i="1"/>
  <c r="AL21" i="1"/>
  <c r="W25" i="1"/>
  <c r="AL24" i="1"/>
  <c r="X35" i="1"/>
  <c r="AK22" i="1"/>
  <c r="W23" i="1"/>
  <c r="V23" i="1"/>
  <c r="AK34" i="1"/>
  <c r="AK38" i="1"/>
  <c r="AK21" i="1"/>
  <c r="R36" i="1"/>
  <c r="AK36" i="1"/>
  <c r="AK26" i="1"/>
  <c r="AL26" i="1"/>
  <c r="S35" i="1"/>
  <c r="S23" i="1"/>
  <c r="AK33" i="1"/>
  <c r="T37" i="1"/>
  <c r="T35" i="1"/>
  <c r="T23" i="1"/>
  <c r="T36" i="1"/>
  <c r="T24" i="1"/>
  <c r="S37" i="1"/>
  <c r="AK37" i="1"/>
  <c r="AK39" i="1"/>
  <c r="R25" i="1"/>
  <c r="R35" i="1"/>
  <c r="AL25" i="1"/>
  <c r="X25" i="1"/>
  <c r="V24" i="1"/>
  <c r="V25" i="1"/>
  <c r="AL23" i="1"/>
  <c r="U25" i="1"/>
  <c r="AK6" i="1"/>
  <c r="AK14" i="1"/>
  <c r="AK13" i="1"/>
  <c r="AL13" i="1"/>
  <c r="AK11" i="1"/>
  <c r="AK10" i="1"/>
  <c r="AL10" i="1"/>
  <c r="AK9" i="1"/>
  <c r="AK7" i="1"/>
  <c r="AK25" i="1" l="1"/>
  <c r="AK24" i="1"/>
  <c r="AK35" i="1"/>
  <c r="AL11" i="1"/>
  <c r="AK12" i="1"/>
  <c r="AL12" i="1"/>
  <c r="AK8" i="1"/>
  <c r="AK15" i="1"/>
  <c r="AL8" i="1"/>
  <c r="AL8" i="4" l="1"/>
  <c r="AK7" i="4"/>
  <c r="AL7" i="4"/>
  <c r="AK8" i="4"/>
  <c r="Y9" i="4" l="1"/>
  <c r="AH9" i="4"/>
  <c r="AG9" i="4"/>
  <c r="X9" i="4"/>
  <c r="AD9" i="4"/>
  <c r="AF9" i="4"/>
  <c r="N9" i="4"/>
  <c r="M9" i="4"/>
  <c r="AK5" i="4"/>
  <c r="AI9" i="4"/>
  <c r="AK9" i="4" s="1"/>
  <c r="K9" i="4"/>
  <c r="AA9" i="4"/>
  <c r="O9" i="4"/>
  <c r="AC9" i="4"/>
  <c r="R9" i="4"/>
  <c r="AE9" i="4"/>
  <c r="I9" i="4"/>
  <c r="T9" i="4"/>
  <c r="V9" i="4"/>
  <c r="S9" i="4"/>
  <c r="AL5" i="4"/>
  <c r="B9" i="4"/>
  <c r="L9" i="4"/>
  <c r="C9" i="4"/>
  <c r="F9" i="4"/>
  <c r="Z9" i="4"/>
  <c r="W9" i="4"/>
  <c r="E9" i="4"/>
  <c r="Q9" i="4"/>
  <c r="D9" i="4"/>
  <c r="J9" i="4"/>
  <c r="G9" i="4"/>
  <c r="H9" i="4"/>
  <c r="P9" i="4"/>
  <c r="U9" i="4"/>
  <c r="AB9" i="4"/>
  <c r="AK6" i="4"/>
  <c r="AL6" i="4"/>
  <c r="AL9" i="4"/>
</calcChain>
</file>

<file path=xl/sharedStrings.xml><?xml version="1.0" encoding="utf-8"?>
<sst xmlns="http://schemas.openxmlformats.org/spreadsheetml/2006/main" count="72" uniqueCount="44">
  <si>
    <t xml:space="preserve">Energie &amp; Industrie mit Emissionshandel </t>
  </si>
  <si>
    <t>Energie &amp; Industrie ohne Emissionshandel *</t>
  </si>
  <si>
    <t>Energie &amp; Industrie Emissionshandel **</t>
  </si>
  <si>
    <t>Verkehr (inkl. nationalem Flugverkehr)</t>
  </si>
  <si>
    <t>Verkehr (exkl. nationalem Flugverkehr)*</t>
  </si>
  <si>
    <t>Gebäude*</t>
  </si>
  <si>
    <t>Landwirtschaft*</t>
  </si>
  <si>
    <t>Abfallwirtschaft*</t>
  </si>
  <si>
    <t>THG nach KSG</t>
  </si>
  <si>
    <t>Gesamte Treibhausgase</t>
  </si>
  <si>
    <t>* Sektoreinteilung nach Klimaschutzgesetz  (KSG)</t>
  </si>
  <si>
    <t xml:space="preserve">** Daten für 2005 bis 2012 wurden entsprechend der ab 2013 gültigen Abgrenzung des EH angepasst. </t>
  </si>
  <si>
    <t>Die aktuellen Emissionsdaten weichen von bisher publizierten Zeitreihen ab.</t>
  </si>
  <si>
    <r>
      <t>Mio. t CO</t>
    </r>
    <r>
      <rPr>
        <b/>
        <vertAlign val="subscript"/>
        <sz val="10"/>
        <color rgb="FFFFFFFF"/>
        <rFont val="Open Sans"/>
        <family val="2"/>
      </rPr>
      <t>2</t>
    </r>
    <r>
      <rPr>
        <b/>
        <sz val="10"/>
        <color rgb="FFFFFFFF"/>
        <rFont val="Open Sans"/>
        <family val="2"/>
      </rPr>
      <t>-Äquivalent</t>
    </r>
  </si>
  <si>
    <r>
      <t>F-Gase (inkl. NF</t>
    </r>
    <r>
      <rPr>
        <vertAlign val="subscript"/>
        <sz val="10"/>
        <color rgb="FF000000"/>
        <rFont val="Open Sans"/>
        <family val="2"/>
      </rPr>
      <t>3</t>
    </r>
    <r>
      <rPr>
        <sz val="10"/>
        <color rgb="FF000000"/>
        <rFont val="Open Sans"/>
        <family val="2"/>
      </rPr>
      <t>)</t>
    </r>
  </si>
  <si>
    <t>Gebäude</t>
  </si>
  <si>
    <t>Landwirtschaft</t>
  </si>
  <si>
    <t>Abfallwirtschaft</t>
  </si>
  <si>
    <t>Energie</t>
  </si>
  <si>
    <t>Industrie</t>
  </si>
  <si>
    <t>Energie und Industrie</t>
  </si>
  <si>
    <t>Zielpfad</t>
  </si>
  <si>
    <t>Zielpfad ESD 2013–2020</t>
  </si>
  <si>
    <t>KSG…Klimaschutzgesetz</t>
  </si>
  <si>
    <t>ESD…Effort Sharing Decision (ESD) No 406/2009/EC</t>
  </si>
  <si>
    <t xml:space="preserve">ESR…Effort Sharing Regulation (ESR) 2018/842/EU </t>
  </si>
  <si>
    <t>LULUCF</t>
  </si>
  <si>
    <t>Zielpfad ESR 2021–2030 (-48 % gg. 2005)</t>
  </si>
  <si>
    <r>
      <t>F-Gase (inkl. NF</t>
    </r>
    <r>
      <rPr>
        <b/>
        <vertAlign val="subscript"/>
        <sz val="10"/>
        <color rgb="FF000000"/>
        <rFont val="Open Sans"/>
        <family val="2"/>
      </rPr>
      <t>3</t>
    </r>
    <r>
      <rPr>
        <b/>
        <sz val="10"/>
        <color rgb="FF000000"/>
        <rFont val="Open Sans"/>
        <family val="2"/>
      </rPr>
      <t>)*</t>
    </r>
  </si>
  <si>
    <t>Kohlendioxid (CO₂)</t>
  </si>
  <si>
    <t>Methan (CH₄)</t>
  </si>
  <si>
    <t>Lachgas (N₂O)</t>
  </si>
  <si>
    <t>Fluorierte Gase</t>
  </si>
  <si>
    <t>2023-2024</t>
  </si>
  <si>
    <t>1990-2024</t>
  </si>
  <si>
    <t>2005-2024</t>
  </si>
  <si>
    <t>THG-Emissionen 1990–2024</t>
  </si>
  <si>
    <t>THG-Emissionen 1990–2024: Gesamt (mit Emissionshandel)</t>
  </si>
  <si>
    <t>THG-Emissionen 1990–2024: nach Klimaschutzgesetz (ohne Emissionshandel)</t>
  </si>
  <si>
    <t>THG-Emissionen 1990–2024: Emissionshandel (geprüfte THG-Emissionen)</t>
  </si>
  <si>
    <t>THG-Emissionen 1990–2024: Emissionshandel (Abgrenzung ab 2013)</t>
  </si>
  <si>
    <t>Datenstand: 15.1.2026</t>
  </si>
  <si>
    <t>THG-Emissionen 1990–2024 nach Gasen</t>
  </si>
  <si>
    <t>Datenstand: Jänner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</si>
</sst>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Open Sans"/>
      <family val="2"/>
    </font>
    <font>
      <sz val="11"/>
      <color theme="1"/>
      <name val="Open Sans"/>
      <family val="2"/>
    </font>
    <font>
      <sz val="12"/>
      <color theme="1"/>
      <name val="Open Sans"/>
      <family val="2"/>
    </font>
    <font>
      <b/>
      <sz val="9"/>
      <color rgb="FFFFFFFF"/>
      <name val="Open Sans"/>
      <family val="2"/>
    </font>
    <font>
      <b/>
      <vertAlign val="subscript"/>
      <sz val="10"/>
      <color rgb="FFFFFFFF"/>
      <name val="Open Sans"/>
      <family val="2"/>
    </font>
    <font>
      <b/>
      <sz val="10"/>
      <color rgb="FFFFFFFF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  <font>
      <i/>
      <sz val="9"/>
      <color rgb="FF000000"/>
      <name val="Open Sans"/>
      <family val="2"/>
    </font>
    <font>
      <vertAlign val="subscript"/>
      <sz val="10"/>
      <color rgb="FF000000"/>
      <name val="Open Sans"/>
      <family val="2"/>
    </font>
    <font>
      <sz val="10"/>
      <color rgb="FF000000"/>
      <name val="Open Sans"/>
      <family val="2"/>
    </font>
    <font>
      <b/>
      <vertAlign val="subscript"/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i/>
      <sz val="9"/>
      <color rgb="FF000000"/>
      <name val="Open Sans"/>
      <family val="2"/>
    </font>
    <font>
      <i/>
      <sz val="7"/>
      <color rgb="FF000000"/>
      <name val="Open Sans"/>
      <family val="2"/>
    </font>
    <font>
      <b/>
      <i/>
      <sz val="9"/>
      <color theme="0" tint="-0.499984740745262"/>
      <name val="Open Sans"/>
      <family val="2"/>
    </font>
    <font>
      <sz val="9"/>
      <color rgb="FF000000"/>
      <name val="Open Sans"/>
    </font>
    <font>
      <sz val="9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 wrapText="1" readingOrder="1"/>
    </xf>
    <xf numFmtId="0" fontId="5" fillId="2" borderId="0" xfId="0" applyFont="1" applyFill="1" applyAlignment="1">
      <alignment horizontal="center" wrapText="1" readingOrder="1"/>
    </xf>
    <xf numFmtId="0" fontId="16" fillId="0" borderId="0" xfId="0" applyFont="1" applyAlignment="1">
      <alignment horizontal="left" vertical="center" indent="1" readingOrder="1"/>
    </xf>
    <xf numFmtId="0" fontId="5" fillId="2" borderId="0" xfId="0" applyFont="1" applyFill="1" applyAlignment="1">
      <alignment horizontal="left" readingOrder="1"/>
    </xf>
    <xf numFmtId="0" fontId="8" fillId="0" borderId="0" xfId="0" applyFont="1" applyFill="1" applyAlignment="1">
      <alignment horizontal="left" readingOrder="1"/>
    </xf>
    <xf numFmtId="164" fontId="8" fillId="0" borderId="0" xfId="0" applyNumberFormat="1" applyFont="1" applyFill="1" applyAlignment="1">
      <alignment horizontal="center" wrapText="1" readingOrder="1"/>
    </xf>
    <xf numFmtId="165" fontId="8" fillId="0" borderId="0" xfId="1" applyNumberFormat="1" applyFont="1" applyFill="1" applyBorder="1" applyAlignment="1">
      <alignment horizontal="center" wrapText="1" readingOrder="1"/>
    </xf>
    <xf numFmtId="165" fontId="8" fillId="0" borderId="0" xfId="0" applyNumberFormat="1" applyFont="1" applyFill="1" applyAlignment="1">
      <alignment horizontal="center" wrapText="1" readingOrder="1"/>
    </xf>
    <xf numFmtId="0" fontId="9" fillId="0" borderId="0" xfId="0" applyFont="1" applyFill="1" applyAlignment="1">
      <alignment horizontal="left" readingOrder="1"/>
    </xf>
    <xf numFmtId="164" fontId="9" fillId="0" borderId="0" xfId="0" applyNumberFormat="1" applyFont="1" applyFill="1" applyAlignment="1">
      <alignment horizontal="center" wrapText="1" readingOrder="1"/>
    </xf>
    <xf numFmtId="164" fontId="10" fillId="0" borderId="0" xfId="0" applyNumberFormat="1" applyFont="1" applyFill="1" applyAlignment="1">
      <alignment horizontal="center" wrapText="1" readingOrder="1"/>
    </xf>
    <xf numFmtId="0" fontId="9" fillId="3" borderId="0" xfId="0" applyFont="1" applyFill="1" applyAlignment="1">
      <alignment horizontal="left" readingOrder="1"/>
    </xf>
    <xf numFmtId="164" fontId="9" fillId="3" borderId="0" xfId="0" applyNumberFormat="1" applyFont="1" applyFill="1" applyAlignment="1">
      <alignment horizontal="center" wrapText="1" readingOrder="1"/>
    </xf>
    <xf numFmtId="165" fontId="8" fillId="3" borderId="0" xfId="1" applyNumberFormat="1" applyFont="1" applyFill="1" applyBorder="1" applyAlignment="1">
      <alignment horizontal="center" wrapText="1" readingOrder="1"/>
    </xf>
    <xf numFmtId="165" fontId="8" fillId="3" borderId="0" xfId="0" applyNumberFormat="1" applyFont="1" applyFill="1" applyAlignment="1">
      <alignment horizontal="center" wrapText="1" readingOrder="1"/>
    </xf>
    <xf numFmtId="0" fontId="15" fillId="3" borderId="0" xfId="0" applyFont="1" applyFill="1" applyAlignment="1">
      <alignment horizontal="left" readingOrder="1"/>
    </xf>
    <xf numFmtId="164" fontId="15" fillId="3" borderId="0" xfId="0" applyNumberFormat="1" applyFont="1" applyFill="1" applyAlignment="1">
      <alignment horizontal="center" wrapText="1" readingOrder="1"/>
    </xf>
    <xf numFmtId="164" fontId="15" fillId="4" borderId="0" xfId="0" applyNumberFormat="1" applyFont="1" applyFill="1" applyAlignment="1">
      <alignment horizontal="center" wrapText="1" readingOrder="1"/>
    </xf>
    <xf numFmtId="0" fontId="18" fillId="4" borderId="0" xfId="0" applyFont="1" applyFill="1" applyAlignment="1">
      <alignment horizontal="left" readingOrder="1"/>
    </xf>
    <xf numFmtId="164" fontId="18" fillId="4" borderId="0" xfId="0" applyNumberFormat="1" applyFont="1" applyFill="1" applyAlignment="1">
      <alignment horizontal="center" wrapText="1" readingOrder="1"/>
    </xf>
    <xf numFmtId="0" fontId="8" fillId="0" borderId="0" xfId="0" applyFont="1" applyFill="1" applyAlignment="1">
      <alignment horizontal="left" wrapText="1" readingOrder="1"/>
    </xf>
    <xf numFmtId="0" fontId="19" fillId="0" borderId="0" xfId="0" applyFont="1" applyFill="1" applyAlignment="1">
      <alignment horizontal="left" wrapText="1" readingOrder="1"/>
    </xf>
    <xf numFmtId="0" fontId="15" fillId="3" borderId="0" xfId="0" applyFont="1" applyFill="1" applyAlignment="1">
      <alignment horizontal="left" wrapText="1" readingOrder="1"/>
    </xf>
    <xf numFmtId="165" fontId="18" fillId="3" borderId="0" xfId="1" applyNumberFormat="1" applyFont="1" applyFill="1" applyBorder="1" applyAlignment="1">
      <alignment horizontal="center" wrapText="1" readingOrder="1"/>
    </xf>
    <xf numFmtId="0" fontId="15" fillId="4" borderId="0" xfId="0" applyFont="1" applyFill="1" applyAlignment="1">
      <alignment horizontal="left" wrapText="1" readingOrder="1"/>
    </xf>
    <xf numFmtId="164" fontId="17" fillId="4" borderId="0" xfId="0" applyNumberFormat="1" applyFont="1" applyFill="1" applyAlignment="1">
      <alignment horizontal="center" wrapText="1" readingOrder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C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315644</xdr:colOff>
      <xdr:row>0</xdr:row>
      <xdr:rowOff>97678</xdr:rowOff>
    </xdr:from>
    <xdr:to>
      <xdr:col>37</xdr:col>
      <xdr:colOff>429405</xdr:colOff>
      <xdr:row>1</xdr:row>
      <xdr:rowOff>78441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F4B7C93-107C-40DC-88B8-9BBE4438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8820" y="97678"/>
          <a:ext cx="1525703" cy="585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371475</xdr:colOff>
      <xdr:row>0</xdr:row>
      <xdr:rowOff>95250</xdr:rowOff>
    </xdr:from>
    <xdr:to>
      <xdr:col>38</xdr:col>
      <xdr:colOff>11805</xdr:colOff>
      <xdr:row>1</xdr:row>
      <xdr:rowOff>68356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6D3B2A0-5464-4CD7-9595-D5FCCE912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5" y="95250"/>
          <a:ext cx="1526280" cy="582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444500</xdr:colOff>
      <xdr:row>0</xdr:row>
      <xdr:rowOff>101600</xdr:rowOff>
    </xdr:from>
    <xdr:to>
      <xdr:col>41</xdr:col>
      <xdr:colOff>484303</xdr:colOff>
      <xdr:row>1</xdr:row>
      <xdr:rowOff>77881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712565-8751-4DB1-87FD-53C936EB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450" y="101600"/>
          <a:ext cx="1525703" cy="585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UBA2025">
      <a:dk1>
        <a:sysClr val="windowText" lastClr="000000"/>
      </a:dk1>
      <a:lt1>
        <a:sysClr val="window" lastClr="FFFFFF"/>
      </a:lt1>
      <a:dk2>
        <a:srgbClr val="1B4A37"/>
      </a:dk2>
      <a:lt2>
        <a:srgbClr val="F9F7D3"/>
      </a:lt2>
      <a:accent1>
        <a:srgbClr val="5BB57F"/>
      </a:accent1>
      <a:accent2>
        <a:srgbClr val="D7E295"/>
      </a:accent2>
      <a:accent3>
        <a:srgbClr val="FFD25A"/>
      </a:accent3>
      <a:accent4>
        <a:srgbClr val="F0415A"/>
      </a:accent4>
      <a:accent5>
        <a:srgbClr val="19B9E1"/>
      </a:accent5>
      <a:accent6>
        <a:srgbClr val="05556E"/>
      </a:accent6>
      <a:hlink>
        <a:srgbClr val="25674D"/>
      </a:hlink>
      <a:folHlink>
        <a:srgbClr val="25674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M59"/>
  <sheetViews>
    <sheetView showGridLines="0" zoomScale="70" zoomScaleNormal="70" workbookViewId="0">
      <selection activeCell="G16" sqref="G16"/>
    </sheetView>
  </sheetViews>
  <sheetFormatPr baseColWidth="10" defaultRowHeight="14.5" x14ac:dyDescent="0.35"/>
  <cols>
    <col min="1" max="1" width="38.81640625" customWidth="1"/>
    <col min="2" max="38" width="6.7265625" customWidth="1"/>
    <col min="39" max="39" width="11.453125" bestFit="1" customWidth="1"/>
    <col min="40" max="40" width="7.1796875" bestFit="1" customWidth="1"/>
    <col min="41" max="42" width="11" bestFit="1" customWidth="1"/>
  </cols>
  <sheetData>
    <row r="1" spans="1:39" ht="48" customHeight="1" x14ac:dyDescent="0.35"/>
    <row r="2" spans="1:39" ht="23" x14ac:dyDescent="0.6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8" x14ac:dyDescent="0.5">
      <c r="A3" s="3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0" customHeight="1" x14ac:dyDescent="0.45">
      <c r="A4" s="7" t="s">
        <v>13</v>
      </c>
      <c r="B4" s="5">
        <v>1990</v>
      </c>
      <c r="C4" s="5">
        <v>1991</v>
      </c>
      <c r="D4" s="5">
        <v>1992</v>
      </c>
      <c r="E4" s="5">
        <v>1993</v>
      </c>
      <c r="F4" s="5">
        <v>1994</v>
      </c>
      <c r="G4" s="5">
        <v>1995</v>
      </c>
      <c r="H4" s="5">
        <v>1996</v>
      </c>
      <c r="I4" s="5">
        <v>1997</v>
      </c>
      <c r="J4" s="5">
        <v>1998</v>
      </c>
      <c r="K4" s="5">
        <v>1999</v>
      </c>
      <c r="L4" s="5">
        <v>2000</v>
      </c>
      <c r="M4" s="5">
        <v>2001</v>
      </c>
      <c r="N4" s="5">
        <v>2002</v>
      </c>
      <c r="O4" s="5">
        <v>2003</v>
      </c>
      <c r="P4" s="5">
        <v>2004</v>
      </c>
      <c r="Q4" s="5">
        <v>2005</v>
      </c>
      <c r="R4" s="5">
        <v>2006</v>
      </c>
      <c r="S4" s="5">
        <v>2007</v>
      </c>
      <c r="T4" s="5">
        <v>2008</v>
      </c>
      <c r="U4" s="5">
        <v>2009</v>
      </c>
      <c r="V4" s="5">
        <v>2010</v>
      </c>
      <c r="W4" s="5">
        <v>2011</v>
      </c>
      <c r="X4" s="5">
        <v>2012</v>
      </c>
      <c r="Y4" s="5">
        <v>2013</v>
      </c>
      <c r="Z4" s="5">
        <v>2014</v>
      </c>
      <c r="AA4" s="5">
        <v>2015</v>
      </c>
      <c r="AB4" s="5">
        <v>2016</v>
      </c>
      <c r="AC4" s="5">
        <v>2017</v>
      </c>
      <c r="AD4" s="5">
        <v>2018</v>
      </c>
      <c r="AE4" s="5">
        <v>2019</v>
      </c>
      <c r="AF4" s="5">
        <v>2020</v>
      </c>
      <c r="AG4" s="5">
        <v>2021</v>
      </c>
      <c r="AH4" s="5">
        <v>2022</v>
      </c>
      <c r="AI4" s="5">
        <v>2023</v>
      </c>
      <c r="AJ4" s="5">
        <v>2024</v>
      </c>
      <c r="AK4" s="5" t="s">
        <v>33</v>
      </c>
      <c r="AL4" s="5" t="s">
        <v>34</v>
      </c>
      <c r="AM4" s="2"/>
    </row>
    <row r="5" spans="1:39" ht="16.5" x14ac:dyDescent="0.45">
      <c r="A5" s="8" t="s">
        <v>0</v>
      </c>
      <c r="B5" s="9">
        <v>36.639620666349579</v>
      </c>
      <c r="C5" s="9">
        <v>37.537699908024784</v>
      </c>
      <c r="D5" s="9">
        <v>32.255963021754759</v>
      </c>
      <c r="E5" s="9">
        <v>32.805963128723285</v>
      </c>
      <c r="F5" s="9">
        <v>33.940694983830603</v>
      </c>
      <c r="G5" s="9">
        <v>35.561012013362571</v>
      </c>
      <c r="H5" s="9">
        <v>36.307965970930823</v>
      </c>
      <c r="I5" s="9">
        <v>38.501094580602157</v>
      </c>
      <c r="J5" s="9">
        <v>36.209388987329845</v>
      </c>
      <c r="K5" s="9">
        <v>34.978475888451818</v>
      </c>
      <c r="L5" s="9">
        <v>35.904578129826291</v>
      </c>
      <c r="M5" s="9">
        <v>37.227837564219151</v>
      </c>
      <c r="N5" s="9">
        <v>37.550170487400166</v>
      </c>
      <c r="O5" s="9">
        <v>40.512275900622839</v>
      </c>
      <c r="P5" s="9">
        <v>40.154831195197104</v>
      </c>
      <c r="Q5" s="9">
        <v>41.502247549249248</v>
      </c>
      <c r="R5" s="9">
        <v>40.664155236055628</v>
      </c>
      <c r="S5" s="9">
        <v>39.787184049283312</v>
      </c>
      <c r="T5" s="9">
        <v>40.281440251333137</v>
      </c>
      <c r="U5" s="9">
        <v>35.384159882993039</v>
      </c>
      <c r="V5" s="9">
        <v>39.11002306655071</v>
      </c>
      <c r="W5" s="9">
        <v>38.892129676732907</v>
      </c>
      <c r="X5" s="9">
        <v>36.709700574307121</v>
      </c>
      <c r="Y5" s="9">
        <v>35.97637091624793</v>
      </c>
      <c r="Z5" s="9">
        <v>33.702354799198119</v>
      </c>
      <c r="AA5" s="9">
        <v>35.125077875098391</v>
      </c>
      <c r="AB5" s="9">
        <v>34.722201330339196</v>
      </c>
      <c r="AC5" s="9">
        <v>36.484433209543603</v>
      </c>
      <c r="AD5" s="9">
        <v>34.11458731012852</v>
      </c>
      <c r="AE5" s="9">
        <v>35.089552447884017</v>
      </c>
      <c r="AF5" s="9">
        <v>32.478320365769143</v>
      </c>
      <c r="AG5" s="9">
        <v>34.46559513685915</v>
      </c>
      <c r="AH5" s="9">
        <v>32.435727158501763</v>
      </c>
      <c r="AI5" s="9">
        <v>29.604711894669187</v>
      </c>
      <c r="AJ5" s="9">
        <v>28.952080251477842</v>
      </c>
      <c r="AK5" s="10">
        <f>AJ5/AI5-1</f>
        <v>-2.2044857099550508E-2</v>
      </c>
      <c r="AL5" s="11">
        <f>AJ5/B5-1</f>
        <v>-0.20981495646138326</v>
      </c>
      <c r="AM5" s="2"/>
    </row>
    <row r="6" spans="1:39" ht="16.5" x14ac:dyDescent="0.45">
      <c r="A6" s="12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>
        <v>5.7795200192492446</v>
      </c>
      <c r="R6" s="13">
        <v>5.8259609763842359</v>
      </c>
      <c r="S6" s="13">
        <v>5.5675807561756612</v>
      </c>
      <c r="T6" s="13">
        <v>5.9579512513331245</v>
      </c>
      <c r="U6" s="13">
        <v>6.09847638299303</v>
      </c>
      <c r="V6" s="13">
        <v>6.4207400665507208</v>
      </c>
      <c r="W6" s="13">
        <v>6.2745103214183047</v>
      </c>
      <c r="X6" s="13">
        <v>6.4148552153088216</v>
      </c>
      <c r="Y6" s="13">
        <v>6.1187159162479245</v>
      </c>
      <c r="Z6" s="13">
        <v>5.5951567991981115</v>
      </c>
      <c r="AA6" s="13">
        <v>5.6330128750983866</v>
      </c>
      <c r="AB6" s="13">
        <v>5.7220813303391989</v>
      </c>
      <c r="AC6" s="13">
        <v>5.9292072095436037</v>
      </c>
      <c r="AD6" s="13">
        <v>5.71255831012851</v>
      </c>
      <c r="AE6" s="13">
        <v>5.5257254478840041</v>
      </c>
      <c r="AF6" s="13">
        <v>5.4441753657691407</v>
      </c>
      <c r="AG6" s="13">
        <v>5.7610861368591557</v>
      </c>
      <c r="AH6" s="13">
        <v>5.8094701585017603</v>
      </c>
      <c r="AI6" s="13">
        <v>5.1911638946691925</v>
      </c>
      <c r="AJ6" s="13">
        <v>5.028987251477842</v>
      </c>
      <c r="AK6" s="10">
        <f>AJ6/AI6-1</f>
        <v>-3.1240902133313431E-2</v>
      </c>
      <c r="AL6" s="11"/>
      <c r="AM6" s="2"/>
    </row>
    <row r="7" spans="1:39" ht="16.5" x14ac:dyDescent="0.45">
      <c r="A7" s="8" t="s">
        <v>2</v>
      </c>
      <c r="B7" s="9"/>
      <c r="C7" s="14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35.72272753</v>
      </c>
      <c r="R7" s="9">
        <v>34.838194259671404</v>
      </c>
      <c r="S7" s="9">
        <v>34.219603293107653</v>
      </c>
      <c r="T7" s="9">
        <v>34.323489000000002</v>
      </c>
      <c r="U7" s="9">
        <v>29.285683499999998</v>
      </c>
      <c r="V7" s="9">
        <v>32.689282999999996</v>
      </c>
      <c r="W7" s="9">
        <v>32.617619355314602</v>
      </c>
      <c r="X7" s="9">
        <v>30.294845358998291</v>
      </c>
      <c r="Y7" s="9">
        <v>29.857655000000001</v>
      </c>
      <c r="Z7" s="9">
        <v>28.107198000000004</v>
      </c>
      <c r="AA7" s="9">
        <v>29.492064999999997</v>
      </c>
      <c r="AB7" s="9">
        <v>29.000119999999999</v>
      </c>
      <c r="AC7" s="9">
        <v>30.555225999999998</v>
      </c>
      <c r="AD7" s="9">
        <v>28.402029000000002</v>
      </c>
      <c r="AE7" s="9">
        <v>29.563827000000003</v>
      </c>
      <c r="AF7" s="9">
        <v>27.034144999999999</v>
      </c>
      <c r="AG7" s="9">
        <v>28.704508999999995</v>
      </c>
      <c r="AH7" s="9">
        <v>26.626257000000003</v>
      </c>
      <c r="AI7" s="9">
        <v>24.413547999999999</v>
      </c>
      <c r="AJ7" s="9">
        <v>23.923093000000001</v>
      </c>
      <c r="AK7" s="10">
        <f t="shared" ref="AK7:AK15" si="0">AJ7/AI7-1</f>
        <v>-2.0089460163676187E-2</v>
      </c>
      <c r="AL7" s="11"/>
      <c r="AM7" s="2"/>
    </row>
    <row r="8" spans="1:39" ht="16.5" x14ac:dyDescent="0.45">
      <c r="A8" s="8" t="s">
        <v>3</v>
      </c>
      <c r="B8" s="9">
        <v>13.762539819811275</v>
      </c>
      <c r="C8" s="9">
        <v>15.239251739233838</v>
      </c>
      <c r="D8" s="9">
        <v>15.206536931944031</v>
      </c>
      <c r="E8" s="9">
        <v>15.344680150123729</v>
      </c>
      <c r="F8" s="9">
        <v>15.394539498758627</v>
      </c>
      <c r="G8" s="9">
        <v>15.646907428783699</v>
      </c>
      <c r="H8" s="9">
        <v>17.20181710794089</v>
      </c>
      <c r="I8" s="9">
        <v>16.211529868770647</v>
      </c>
      <c r="J8" s="9">
        <v>18.204566531362101</v>
      </c>
      <c r="K8" s="9">
        <v>17.582154423596656</v>
      </c>
      <c r="L8" s="9">
        <v>18.495523722698934</v>
      </c>
      <c r="M8" s="9">
        <v>19.830068681903029</v>
      </c>
      <c r="N8" s="9">
        <v>21.963114991282577</v>
      </c>
      <c r="O8" s="9">
        <v>23.724886695374042</v>
      </c>
      <c r="P8" s="9">
        <v>24.242351458247896</v>
      </c>
      <c r="Q8" s="9">
        <v>24.611832505530458</v>
      </c>
      <c r="R8" s="9">
        <v>23.241837862993545</v>
      </c>
      <c r="S8" s="9">
        <v>23.453456371007885</v>
      </c>
      <c r="T8" s="9">
        <v>22.014516766292562</v>
      </c>
      <c r="U8" s="9">
        <v>21.393130238972699</v>
      </c>
      <c r="V8" s="9">
        <v>22.186121681129944</v>
      </c>
      <c r="W8" s="9">
        <v>21.426011404796537</v>
      </c>
      <c r="X8" s="9">
        <v>21.35721726410258</v>
      </c>
      <c r="Y8" s="9">
        <v>22.407448660921901</v>
      </c>
      <c r="Z8" s="9">
        <v>21.861477896483191</v>
      </c>
      <c r="AA8" s="9">
        <v>22.315755579465225</v>
      </c>
      <c r="AB8" s="9">
        <v>23.216636620470968</v>
      </c>
      <c r="AC8" s="9">
        <v>23.927164970996262</v>
      </c>
      <c r="AD8" s="9">
        <v>24.148061730831184</v>
      </c>
      <c r="AE8" s="9">
        <v>24.284314461562186</v>
      </c>
      <c r="AF8" s="9">
        <v>21.019042829769578</v>
      </c>
      <c r="AG8" s="9">
        <v>21.902855479504879</v>
      </c>
      <c r="AH8" s="9">
        <v>20.913249936158774</v>
      </c>
      <c r="AI8" s="9">
        <v>20.068596870719343</v>
      </c>
      <c r="AJ8" s="9">
        <v>19.516603411966688</v>
      </c>
      <c r="AK8" s="10">
        <f t="shared" si="0"/>
        <v>-2.750533394579413E-2</v>
      </c>
      <c r="AL8" s="11">
        <f>AJ8/B8-1</f>
        <v>0.41809605403447381</v>
      </c>
      <c r="AM8" s="2"/>
    </row>
    <row r="9" spans="1:39" ht="16.5" x14ac:dyDescent="0.45">
      <c r="A9" s="12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24.545224219712026</v>
      </c>
      <c r="R9" s="13">
        <v>23.170245188336708</v>
      </c>
      <c r="S9" s="13">
        <v>23.379928580952779</v>
      </c>
      <c r="T9" s="13">
        <v>21.943918455110531</v>
      </c>
      <c r="U9" s="13">
        <v>21.32584538568852</v>
      </c>
      <c r="V9" s="13">
        <v>22.122771551739159</v>
      </c>
      <c r="W9" s="13">
        <v>21.364459988758117</v>
      </c>
      <c r="X9" s="13">
        <v>21.302632335188839</v>
      </c>
      <c r="Y9" s="13">
        <v>22.353985318694928</v>
      </c>
      <c r="Z9" s="13">
        <v>21.811781131908475</v>
      </c>
      <c r="AA9" s="13">
        <v>22.266060172335926</v>
      </c>
      <c r="AB9" s="13">
        <v>23.169204505978978</v>
      </c>
      <c r="AC9" s="13">
        <v>23.884729142820241</v>
      </c>
      <c r="AD9" s="13">
        <v>24.102050296668747</v>
      </c>
      <c r="AE9" s="13">
        <v>24.238248580889788</v>
      </c>
      <c r="AF9" s="13">
        <v>20.995825202239274</v>
      </c>
      <c r="AG9" s="13">
        <v>21.878963829740417</v>
      </c>
      <c r="AH9" s="13">
        <v>20.883638176086784</v>
      </c>
      <c r="AI9" s="13">
        <v>20.038214030919185</v>
      </c>
      <c r="AJ9" s="13">
        <v>19.49027660649541</v>
      </c>
      <c r="AK9" s="10">
        <f t="shared" si="0"/>
        <v>-2.7344623806208612E-2</v>
      </c>
      <c r="AL9" s="11"/>
      <c r="AM9" s="2"/>
    </row>
    <row r="10" spans="1:39" ht="16.5" x14ac:dyDescent="0.45">
      <c r="A10" s="12" t="s">
        <v>5</v>
      </c>
      <c r="B10" s="13">
        <v>12.91583077745603</v>
      </c>
      <c r="C10" s="13">
        <v>14.138673184745162</v>
      </c>
      <c r="D10" s="13">
        <v>13.587182926900129</v>
      </c>
      <c r="E10" s="13">
        <v>13.615553375548989</v>
      </c>
      <c r="F10" s="13">
        <v>12.348354618530989</v>
      </c>
      <c r="G10" s="13">
        <v>13.540331800268076</v>
      </c>
      <c r="H10" s="13">
        <v>14.466228454424304</v>
      </c>
      <c r="I10" s="13">
        <v>12.983651286187014</v>
      </c>
      <c r="J10" s="13">
        <v>13.013621836590746</v>
      </c>
      <c r="K10" s="13">
        <v>13.608317727293549</v>
      </c>
      <c r="L10" s="13">
        <v>12.404444542386267</v>
      </c>
      <c r="M10" s="13">
        <v>13.609118774892439</v>
      </c>
      <c r="N10" s="13">
        <v>12.882059803948765</v>
      </c>
      <c r="O10" s="13">
        <v>13.56613912011354</v>
      </c>
      <c r="P10" s="13">
        <v>13.02944095745163</v>
      </c>
      <c r="Q10" s="13">
        <v>12.742604128870164</v>
      </c>
      <c r="R10" s="13">
        <v>12.606553349879153</v>
      </c>
      <c r="S10" s="13">
        <v>10.61924877281688</v>
      </c>
      <c r="T10" s="13">
        <v>10.930428250016266</v>
      </c>
      <c r="U10" s="13">
        <v>10.070714740987961</v>
      </c>
      <c r="V10" s="13">
        <v>10.256087587106428</v>
      </c>
      <c r="W10" s="13">
        <v>8.9898681302024936</v>
      </c>
      <c r="X10" s="13">
        <v>8.6124513146935318</v>
      </c>
      <c r="Y10" s="13">
        <v>8.883218627401936</v>
      </c>
      <c r="Z10" s="13">
        <v>7.8149916092539495</v>
      </c>
      <c r="AA10" s="13">
        <v>8.2286893230453213</v>
      </c>
      <c r="AB10" s="13">
        <v>8.4596670330339858</v>
      </c>
      <c r="AC10" s="13">
        <v>8.6277544385742075</v>
      </c>
      <c r="AD10" s="13">
        <v>7.8757377715753139</v>
      </c>
      <c r="AE10" s="13">
        <v>8.0926614838554514</v>
      </c>
      <c r="AF10" s="13">
        <v>8.0874215029964276</v>
      </c>
      <c r="AG10" s="13">
        <v>8.7796000480946379</v>
      </c>
      <c r="AH10" s="13">
        <v>7.3798218211087772</v>
      </c>
      <c r="AI10" s="13">
        <v>6.3996003839904834</v>
      </c>
      <c r="AJ10" s="13">
        <v>5.8473317597618646</v>
      </c>
      <c r="AK10" s="10">
        <f t="shared" si="0"/>
        <v>-8.6297360943067281E-2</v>
      </c>
      <c r="AL10" s="11">
        <f>AJ10/B10-1</f>
        <v>-0.54727404992266515</v>
      </c>
      <c r="AM10" s="2"/>
    </row>
    <row r="11" spans="1:39" ht="16.5" x14ac:dyDescent="0.45">
      <c r="A11" s="12" t="s">
        <v>6</v>
      </c>
      <c r="B11" s="13">
        <v>9.9444422515073718</v>
      </c>
      <c r="C11" s="13">
        <v>9.8243961403606477</v>
      </c>
      <c r="D11" s="13">
        <v>9.4427979599191865</v>
      </c>
      <c r="E11" s="13">
        <v>9.4437403595207101</v>
      </c>
      <c r="F11" s="13">
        <v>9.3461076799533185</v>
      </c>
      <c r="G11" s="13">
        <v>9.4592822873849549</v>
      </c>
      <c r="H11" s="13">
        <v>9.4137557478736369</v>
      </c>
      <c r="I11" s="13">
        <v>9.4278949628280415</v>
      </c>
      <c r="J11" s="13">
        <v>9.4304511304761967</v>
      </c>
      <c r="K11" s="13">
        <v>9.3703181148874872</v>
      </c>
      <c r="L11" s="13">
        <v>9.1859627442549474</v>
      </c>
      <c r="M11" s="13">
        <v>9.1407969564991784</v>
      </c>
      <c r="N11" s="13">
        <v>8.9811480451706309</v>
      </c>
      <c r="O11" s="13">
        <v>8.8284598295009022</v>
      </c>
      <c r="P11" s="13">
        <v>8.8066276090084461</v>
      </c>
      <c r="Q11" s="13">
        <v>8.718114843770401</v>
      </c>
      <c r="R11" s="13">
        <v>8.66108454739115</v>
      </c>
      <c r="S11" s="13">
        <v>8.6292520871764733</v>
      </c>
      <c r="T11" s="13">
        <v>8.8060755931266854</v>
      </c>
      <c r="U11" s="13">
        <v>8.7114255625545045</v>
      </c>
      <c r="V11" s="13">
        <v>8.552502409085939</v>
      </c>
      <c r="W11" s="13">
        <v>8.6702053721455261</v>
      </c>
      <c r="X11" s="13">
        <v>8.5271393747186757</v>
      </c>
      <c r="Y11" s="13">
        <v>8.5023684091652392</v>
      </c>
      <c r="Z11" s="13">
        <v>8.7092493462545946</v>
      </c>
      <c r="AA11" s="13">
        <v>8.6664519289679092</v>
      </c>
      <c r="AB11" s="13">
        <v>8.8626558811543052</v>
      </c>
      <c r="AC11" s="13">
        <v>8.7360312410781535</v>
      </c>
      <c r="AD11" s="13">
        <v>8.6254017249949051</v>
      </c>
      <c r="AE11" s="13">
        <v>8.5619608800954641</v>
      </c>
      <c r="AF11" s="13">
        <v>8.5480712423065928</v>
      </c>
      <c r="AG11" s="13">
        <v>8.5797109948461543</v>
      </c>
      <c r="AH11" s="13">
        <v>8.5174577666650677</v>
      </c>
      <c r="AI11" s="13">
        <v>8.4184388034303801</v>
      </c>
      <c r="AJ11" s="13">
        <v>8.3653916418387908</v>
      </c>
      <c r="AK11" s="10">
        <f t="shared" si="0"/>
        <v>-6.3013063146546422E-3</v>
      </c>
      <c r="AL11" s="11">
        <f>AJ11/B11-1</f>
        <v>-0.158787247161019</v>
      </c>
      <c r="AM11" s="2"/>
    </row>
    <row r="12" spans="1:39" ht="16.5" x14ac:dyDescent="0.45">
      <c r="A12" s="12" t="s">
        <v>7</v>
      </c>
      <c r="B12" s="13">
        <v>4.8559958330342798</v>
      </c>
      <c r="C12" s="13">
        <v>4.91396137221155</v>
      </c>
      <c r="D12" s="13">
        <v>4.9605407254584888</v>
      </c>
      <c r="E12" s="13">
        <v>4.8644379256359231</v>
      </c>
      <c r="F12" s="13">
        <v>4.7529033374196921</v>
      </c>
      <c r="G12" s="13">
        <v>4.5440163530145954</v>
      </c>
      <c r="H12" s="13">
        <v>4.4578826347118392</v>
      </c>
      <c r="I12" s="13">
        <v>4.2619507750622496</v>
      </c>
      <c r="J12" s="13">
        <v>4.0419324753709338</v>
      </c>
      <c r="K12" s="13">
        <v>3.8917729478518774</v>
      </c>
      <c r="L12" s="13">
        <v>3.756925784311048</v>
      </c>
      <c r="M12" s="13">
        <v>3.6432530424208389</v>
      </c>
      <c r="N12" s="13">
        <v>3.7254973323800362</v>
      </c>
      <c r="O12" s="13">
        <v>3.7760952909466492</v>
      </c>
      <c r="P12" s="13">
        <v>3.9383162317755174</v>
      </c>
      <c r="Q12" s="13">
        <v>3.7266376878758787</v>
      </c>
      <c r="R12" s="13">
        <v>3.7037936132199611</v>
      </c>
      <c r="S12" s="13">
        <v>3.5655880011771548</v>
      </c>
      <c r="T12" s="13">
        <v>3.4431292980027246</v>
      </c>
      <c r="U12" s="13">
        <v>3.4592383823343278</v>
      </c>
      <c r="V12" s="13">
        <v>3.3519895852274262</v>
      </c>
      <c r="W12" s="13">
        <v>3.2906081167189205</v>
      </c>
      <c r="X12" s="13">
        <v>3.1938156692423827</v>
      </c>
      <c r="Y12" s="13">
        <v>3.0386019652357299</v>
      </c>
      <c r="Z12" s="13">
        <v>2.9833147208036284</v>
      </c>
      <c r="AA12" s="13">
        <v>2.9073178391784538</v>
      </c>
      <c r="AB12" s="13">
        <v>2.8909443252099352</v>
      </c>
      <c r="AC12" s="13">
        <v>2.7308309513822198</v>
      </c>
      <c r="AD12" s="13">
        <v>2.6024679204441243</v>
      </c>
      <c r="AE12" s="13">
        <v>2.5445771319432313</v>
      </c>
      <c r="AF12" s="13">
        <v>2.478705329345837</v>
      </c>
      <c r="AG12" s="13">
        <v>2.4612140344956503</v>
      </c>
      <c r="AH12" s="13">
        <v>2.3832777679751098</v>
      </c>
      <c r="AI12" s="13">
        <v>2.4071335335169817</v>
      </c>
      <c r="AJ12" s="13">
        <v>2.2930242078217815</v>
      </c>
      <c r="AK12" s="10">
        <f t="shared" si="0"/>
        <v>-4.7404651261070185E-2</v>
      </c>
      <c r="AL12" s="11">
        <f>AJ12/B12-1</f>
        <v>-0.52779526864029858</v>
      </c>
      <c r="AM12" s="2"/>
    </row>
    <row r="13" spans="1:39" ht="16.5" x14ac:dyDescent="0.45">
      <c r="A13" s="12" t="s">
        <v>28</v>
      </c>
      <c r="B13" s="13">
        <v>1.5500340312352456</v>
      </c>
      <c r="C13" s="13">
        <v>1.708090555140036</v>
      </c>
      <c r="D13" s="13">
        <v>1.1400431477662332</v>
      </c>
      <c r="E13" s="13">
        <v>1.0389181998854717</v>
      </c>
      <c r="F13" s="13">
        <v>1.2567516560983638</v>
      </c>
      <c r="G13" s="13">
        <v>1.5434646875396008</v>
      </c>
      <c r="H13" s="13">
        <v>1.686972566082694</v>
      </c>
      <c r="I13" s="13">
        <v>1.7135979590621007</v>
      </c>
      <c r="J13" s="13">
        <v>1.5229198972554876</v>
      </c>
      <c r="K13" s="13">
        <v>1.4431928244113914</v>
      </c>
      <c r="L13" s="13">
        <v>1.3716870993082755</v>
      </c>
      <c r="M13" s="13">
        <v>1.5908657444441203</v>
      </c>
      <c r="N13" s="13">
        <v>1.7006704507492889</v>
      </c>
      <c r="O13" s="13">
        <v>1.7321579172435995</v>
      </c>
      <c r="P13" s="13">
        <v>1.7683881433741095</v>
      </c>
      <c r="Q13" s="13">
        <v>1.7875207336081103</v>
      </c>
      <c r="R13" s="13">
        <v>1.770351266817916</v>
      </c>
      <c r="S13" s="13">
        <v>1.834875507342087</v>
      </c>
      <c r="T13" s="13">
        <v>1.8734000168229361</v>
      </c>
      <c r="U13" s="13">
        <v>1.7339501099737102</v>
      </c>
      <c r="V13" s="13">
        <v>1.8827429055336977</v>
      </c>
      <c r="W13" s="13">
        <v>1.9454374930285545</v>
      </c>
      <c r="X13" s="13">
        <v>1.9835913530178848</v>
      </c>
      <c r="Y13" s="13">
        <v>2.0185420473113971</v>
      </c>
      <c r="Z13" s="13">
        <v>2.0494576139257248</v>
      </c>
      <c r="AA13" s="13">
        <v>2.0730036358680666</v>
      </c>
      <c r="AB13" s="13">
        <v>2.1540754684713033</v>
      </c>
      <c r="AC13" s="13">
        <v>2.1972008562350025</v>
      </c>
      <c r="AD13" s="13">
        <v>2.2885190536982529</v>
      </c>
      <c r="AE13" s="13">
        <v>2.2455100885307173</v>
      </c>
      <c r="AF13" s="13">
        <v>2.183750869281194</v>
      </c>
      <c r="AG13" s="13">
        <v>1.9420294835357921</v>
      </c>
      <c r="AH13" s="13">
        <v>1.877047600164975</v>
      </c>
      <c r="AI13" s="13">
        <v>1.7755790129716535</v>
      </c>
      <c r="AJ13" s="13">
        <v>1.6634000240304687</v>
      </c>
      <c r="AK13" s="10">
        <f t="shared" si="0"/>
        <v>-6.3178821174192268E-2</v>
      </c>
      <c r="AL13" s="11">
        <f>AJ13/B13-1</f>
        <v>7.3137744404798699E-2</v>
      </c>
      <c r="AM13" s="2"/>
    </row>
    <row r="14" spans="1:39" ht="16.5" x14ac:dyDescent="0.45">
      <c r="A14" s="15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57.299621633085827</v>
      </c>
      <c r="R14" s="16">
        <v>55.737988942029126</v>
      </c>
      <c r="S14" s="16">
        <v>53.596473705641039</v>
      </c>
      <c r="T14" s="16">
        <v>52.954902864412269</v>
      </c>
      <c r="U14" s="16">
        <v>51.399650564532052</v>
      </c>
      <c r="V14" s="16">
        <v>52.586834105243369</v>
      </c>
      <c r="W14" s="16">
        <v>50.535089422271916</v>
      </c>
      <c r="X14" s="16">
        <v>50.034485262170136</v>
      </c>
      <c r="Y14" s="16">
        <v>50.915432284057161</v>
      </c>
      <c r="Z14" s="16">
        <v>48.96395122134448</v>
      </c>
      <c r="AA14" s="16">
        <v>49.774535774494069</v>
      </c>
      <c r="AB14" s="16">
        <v>51.258628544187708</v>
      </c>
      <c r="AC14" s="16">
        <v>52.105753839633422</v>
      </c>
      <c r="AD14" s="16">
        <v>51.206735077509862</v>
      </c>
      <c r="AE14" s="16">
        <v>51.208683613198644</v>
      </c>
      <c r="AF14" s="16">
        <v>47.73794951193846</v>
      </c>
      <c r="AG14" s="16">
        <v>49.402604527571803</v>
      </c>
      <c r="AH14" s="16">
        <v>46.850713290502476</v>
      </c>
      <c r="AI14" s="16">
        <v>44.230129659497884</v>
      </c>
      <c r="AJ14" s="16">
        <v>42.688411491426152</v>
      </c>
      <c r="AK14" s="17">
        <f t="shared" si="0"/>
        <v>-3.4856740867379887E-2</v>
      </c>
      <c r="AL14" s="18"/>
      <c r="AM14" s="2"/>
    </row>
    <row r="15" spans="1:39" ht="16.5" x14ac:dyDescent="0.45">
      <c r="A15" s="19" t="s">
        <v>9</v>
      </c>
      <c r="B15" s="20">
        <v>79.668463379393785</v>
      </c>
      <c r="C15" s="20">
        <v>83.362072899716011</v>
      </c>
      <c r="D15" s="20">
        <v>76.59306471374282</v>
      </c>
      <c r="E15" s="20">
        <v>77.113293139438113</v>
      </c>
      <c r="F15" s="20">
        <v>77.039351774591594</v>
      </c>
      <c r="G15" s="20">
        <v>80.295014570353487</v>
      </c>
      <c r="H15" s="20">
        <v>83.534622481964178</v>
      </c>
      <c r="I15" s="20">
        <v>83.099719432512217</v>
      </c>
      <c r="J15" s="20">
        <v>82.422880858385312</v>
      </c>
      <c r="K15" s="20">
        <v>80.874231926492783</v>
      </c>
      <c r="L15" s="20">
        <v>81.119122022785774</v>
      </c>
      <c r="M15" s="20">
        <v>85.041940764378751</v>
      </c>
      <c r="N15" s="20">
        <v>86.802661110931453</v>
      </c>
      <c r="O15" s="20">
        <v>92.140014753801552</v>
      </c>
      <c r="P15" s="20">
        <v>91.939955595054698</v>
      </c>
      <c r="Q15" s="20">
        <v>93.088957448904267</v>
      </c>
      <c r="R15" s="20">
        <v>90.647775876357343</v>
      </c>
      <c r="S15" s="20">
        <v>87.889604788803794</v>
      </c>
      <c r="T15" s="20">
        <v>87.348990175594324</v>
      </c>
      <c r="U15" s="20">
        <v>80.75261891781625</v>
      </c>
      <c r="V15" s="20">
        <v>85.339467234634157</v>
      </c>
      <c r="W15" s="20">
        <v>83.214260193624938</v>
      </c>
      <c r="X15" s="20">
        <v>80.383915550082179</v>
      </c>
      <c r="Y15" s="20">
        <v>80.826550626284131</v>
      </c>
      <c r="Z15" s="20">
        <v>77.120845985919217</v>
      </c>
      <c r="AA15" s="20">
        <v>79.316296181623372</v>
      </c>
      <c r="AB15" s="20">
        <v>80.306180658679693</v>
      </c>
      <c r="AC15" s="20">
        <v>82.703415667809452</v>
      </c>
      <c r="AD15" s="20">
        <v>79.654775511672298</v>
      </c>
      <c r="AE15" s="20">
        <v>80.818576493871078</v>
      </c>
      <c r="AF15" s="20">
        <v>74.795312139468791</v>
      </c>
      <c r="AG15" s="20">
        <v>78.131005177336263</v>
      </c>
      <c r="AH15" s="20">
        <v>73.50658205057448</v>
      </c>
      <c r="AI15" s="20">
        <v>68.674060499298022</v>
      </c>
      <c r="AJ15" s="20">
        <v>66.637831296897431</v>
      </c>
      <c r="AK15" s="17">
        <f t="shared" si="0"/>
        <v>-2.9650630639809106E-2</v>
      </c>
      <c r="AL15" s="18">
        <f>AJ15/B15-1</f>
        <v>-0.16356073068012411</v>
      </c>
      <c r="AM15" s="2"/>
    </row>
    <row r="16" spans="1:39" ht="16.5" x14ac:dyDescent="0.45">
      <c r="A16" s="22" t="s">
        <v>26</v>
      </c>
      <c r="B16" s="23">
        <v>-13.721040034120728</v>
      </c>
      <c r="C16" s="23">
        <v>-19.034640464253798</v>
      </c>
      <c r="D16" s="23">
        <v>-13.451521008796782</v>
      </c>
      <c r="E16" s="23">
        <v>-15.603779965218095</v>
      </c>
      <c r="F16" s="23">
        <v>-13.045875167536904</v>
      </c>
      <c r="G16" s="23">
        <v>-18.360405874322431</v>
      </c>
      <c r="H16" s="23">
        <v>-14.902924639961787</v>
      </c>
      <c r="I16" s="23">
        <v>-22.275943718340177</v>
      </c>
      <c r="J16" s="23">
        <v>-20.594222913644117</v>
      </c>
      <c r="K16" s="23">
        <v>-21.931336446909796</v>
      </c>
      <c r="L16" s="23">
        <v>-18.022752315228541</v>
      </c>
      <c r="M16" s="23">
        <v>-24.386007887161675</v>
      </c>
      <c r="N16" s="23">
        <v>-15.84719861046077</v>
      </c>
      <c r="O16" s="23">
        <v>-10.922687969158458</v>
      </c>
      <c r="P16" s="23">
        <v>-15.774103549726824</v>
      </c>
      <c r="Q16" s="23">
        <v>-15.189678697651313</v>
      </c>
      <c r="R16" s="23">
        <v>-8.4437610016628035</v>
      </c>
      <c r="S16" s="23">
        <v>-7.9691700140787347</v>
      </c>
      <c r="T16" s="23">
        <v>-9.7576729826869535</v>
      </c>
      <c r="U16" s="23">
        <v>-9.4651540766229427</v>
      </c>
      <c r="V16" s="23">
        <v>-11.693748071568976</v>
      </c>
      <c r="W16" s="23">
        <v>-10.99008831468351</v>
      </c>
      <c r="X16" s="23">
        <v>-9.1160636377136797</v>
      </c>
      <c r="Y16" s="23">
        <v>-4.9785702549334649</v>
      </c>
      <c r="Z16" s="23">
        <v>-9.7812929053001927</v>
      </c>
      <c r="AA16" s="23">
        <v>-4.039810849868906</v>
      </c>
      <c r="AB16" s="23">
        <v>-8.0780227130665097</v>
      </c>
      <c r="AC16" s="23">
        <v>-4.424579436838699</v>
      </c>
      <c r="AD16" s="23">
        <v>1.8174109168078125</v>
      </c>
      <c r="AE16" s="23">
        <v>5.5011431727524229</v>
      </c>
      <c r="AF16" s="23">
        <v>-1.4090389735314692</v>
      </c>
      <c r="AG16" s="23">
        <v>-3.8709598060371375</v>
      </c>
      <c r="AH16" s="23">
        <v>-0.75347693501883373</v>
      </c>
      <c r="AI16" s="23">
        <v>6.6976434114086763</v>
      </c>
      <c r="AJ16" s="23">
        <v>3.4042799685010521</v>
      </c>
      <c r="AK16" s="23"/>
      <c r="AL16" s="23"/>
      <c r="AM16" s="2"/>
    </row>
    <row r="17" spans="1:39" ht="16.5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23" x14ac:dyDescent="0.6">
      <c r="A18" s="1" t="s">
        <v>37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8" x14ac:dyDescent="0.5">
      <c r="A19" s="3" t="s">
        <v>41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30" customHeight="1" x14ac:dyDescent="0.45">
      <c r="A20" s="7" t="s">
        <v>13</v>
      </c>
      <c r="B20" s="5">
        <v>1990</v>
      </c>
      <c r="C20" s="5">
        <v>1991</v>
      </c>
      <c r="D20" s="5">
        <v>1992</v>
      </c>
      <c r="E20" s="5">
        <v>1993</v>
      </c>
      <c r="F20" s="5">
        <v>1994</v>
      </c>
      <c r="G20" s="5">
        <v>1995</v>
      </c>
      <c r="H20" s="5">
        <v>1996</v>
      </c>
      <c r="I20" s="5">
        <v>1997</v>
      </c>
      <c r="J20" s="5">
        <v>1998</v>
      </c>
      <c r="K20" s="5">
        <v>1999</v>
      </c>
      <c r="L20" s="5">
        <v>2000</v>
      </c>
      <c r="M20" s="5">
        <v>2001</v>
      </c>
      <c r="N20" s="5">
        <v>2002</v>
      </c>
      <c r="O20" s="5">
        <v>2003</v>
      </c>
      <c r="P20" s="5">
        <v>2004</v>
      </c>
      <c r="Q20" s="5">
        <v>2005</v>
      </c>
      <c r="R20" s="5">
        <v>2006</v>
      </c>
      <c r="S20" s="5">
        <v>2007</v>
      </c>
      <c r="T20" s="5">
        <v>2008</v>
      </c>
      <c r="U20" s="5">
        <v>2009</v>
      </c>
      <c r="V20" s="5">
        <v>2010</v>
      </c>
      <c r="W20" s="5">
        <v>2011</v>
      </c>
      <c r="X20" s="5">
        <v>2012</v>
      </c>
      <c r="Y20" s="5">
        <v>2013</v>
      </c>
      <c r="Z20" s="5">
        <v>2014</v>
      </c>
      <c r="AA20" s="5">
        <v>2015</v>
      </c>
      <c r="AB20" s="5">
        <v>2016</v>
      </c>
      <c r="AC20" s="5">
        <v>2017</v>
      </c>
      <c r="AD20" s="5">
        <v>2018</v>
      </c>
      <c r="AE20" s="5">
        <v>2019</v>
      </c>
      <c r="AF20" s="5">
        <v>2020</v>
      </c>
      <c r="AG20" s="5">
        <v>2021</v>
      </c>
      <c r="AH20" s="5">
        <v>2022</v>
      </c>
      <c r="AI20" s="5">
        <v>2023</v>
      </c>
      <c r="AJ20" s="5">
        <v>2024</v>
      </c>
      <c r="AK20" s="5" t="str">
        <f>AK4</f>
        <v>2023-2024</v>
      </c>
      <c r="AL20" s="5" t="str">
        <f>AL4</f>
        <v>1990-2024</v>
      </c>
      <c r="AM20" s="2"/>
    </row>
    <row r="21" spans="1:39" ht="16.5" x14ac:dyDescent="0.45">
      <c r="A21" s="8" t="s">
        <v>0</v>
      </c>
      <c r="B21" s="9">
        <f t="shared" ref="B21:AB21" si="1">B5</f>
        <v>36.639620666349579</v>
      </c>
      <c r="C21" s="9">
        <f t="shared" si="1"/>
        <v>37.537699908024784</v>
      </c>
      <c r="D21" s="9">
        <f t="shared" si="1"/>
        <v>32.255963021754759</v>
      </c>
      <c r="E21" s="9">
        <f t="shared" si="1"/>
        <v>32.805963128723285</v>
      </c>
      <c r="F21" s="9">
        <f t="shared" si="1"/>
        <v>33.940694983830603</v>
      </c>
      <c r="G21" s="9">
        <f t="shared" si="1"/>
        <v>35.561012013362571</v>
      </c>
      <c r="H21" s="9">
        <f t="shared" si="1"/>
        <v>36.307965970930823</v>
      </c>
      <c r="I21" s="9">
        <f t="shared" si="1"/>
        <v>38.501094580602157</v>
      </c>
      <c r="J21" s="9">
        <f t="shared" si="1"/>
        <v>36.209388987329845</v>
      </c>
      <c r="K21" s="9">
        <f t="shared" si="1"/>
        <v>34.978475888451818</v>
      </c>
      <c r="L21" s="9">
        <f t="shared" si="1"/>
        <v>35.904578129826291</v>
      </c>
      <c r="M21" s="9">
        <f t="shared" si="1"/>
        <v>37.227837564219151</v>
      </c>
      <c r="N21" s="9">
        <f t="shared" si="1"/>
        <v>37.550170487400166</v>
      </c>
      <c r="O21" s="9">
        <f t="shared" si="1"/>
        <v>40.512275900622839</v>
      </c>
      <c r="P21" s="9">
        <f t="shared" si="1"/>
        <v>40.154831195197104</v>
      </c>
      <c r="Q21" s="9">
        <f>Q5</f>
        <v>41.502247549249248</v>
      </c>
      <c r="R21" s="9">
        <f t="shared" si="1"/>
        <v>40.664155236055628</v>
      </c>
      <c r="S21" s="9">
        <f t="shared" si="1"/>
        <v>39.787184049283312</v>
      </c>
      <c r="T21" s="9">
        <f t="shared" si="1"/>
        <v>40.281440251333137</v>
      </c>
      <c r="U21" s="9">
        <f t="shared" si="1"/>
        <v>35.384159882993039</v>
      </c>
      <c r="V21" s="9">
        <f t="shared" si="1"/>
        <v>39.11002306655071</v>
      </c>
      <c r="W21" s="9">
        <f t="shared" si="1"/>
        <v>38.892129676732907</v>
      </c>
      <c r="X21" s="9">
        <f t="shared" si="1"/>
        <v>36.709700574307121</v>
      </c>
      <c r="Y21" s="9">
        <f t="shared" si="1"/>
        <v>35.97637091624793</v>
      </c>
      <c r="Z21" s="9">
        <f t="shared" si="1"/>
        <v>33.702354799198119</v>
      </c>
      <c r="AA21" s="9">
        <f t="shared" si="1"/>
        <v>35.125077875098391</v>
      </c>
      <c r="AB21" s="9">
        <f t="shared" si="1"/>
        <v>34.722201330339196</v>
      </c>
      <c r="AC21" s="9">
        <f t="shared" ref="AC21:AJ21" si="2">AC5</f>
        <v>36.484433209543603</v>
      </c>
      <c r="AD21" s="9">
        <f t="shared" si="2"/>
        <v>34.11458731012852</v>
      </c>
      <c r="AE21" s="9">
        <f t="shared" si="2"/>
        <v>35.089552447884017</v>
      </c>
      <c r="AF21" s="9">
        <f t="shared" si="2"/>
        <v>32.478320365769143</v>
      </c>
      <c r="AG21" s="9">
        <f t="shared" si="2"/>
        <v>34.46559513685915</v>
      </c>
      <c r="AH21" s="9">
        <f t="shared" si="2"/>
        <v>32.435727158501763</v>
      </c>
      <c r="AI21" s="9">
        <f t="shared" si="2"/>
        <v>29.604711894669187</v>
      </c>
      <c r="AJ21" s="9">
        <f t="shared" si="2"/>
        <v>28.952080251477842</v>
      </c>
      <c r="AK21" s="10">
        <f>AJ21/AI21-1</f>
        <v>-2.2044857099550508E-2</v>
      </c>
      <c r="AL21" s="11">
        <f t="shared" ref="AL21:AL27" si="3">AJ21/B21-1</f>
        <v>-0.20981495646138326</v>
      </c>
      <c r="AM21" s="2"/>
    </row>
    <row r="22" spans="1:39" ht="16.5" x14ac:dyDescent="0.45">
      <c r="A22" s="8" t="s">
        <v>3</v>
      </c>
      <c r="B22" s="9">
        <f t="shared" ref="B22:AB22" si="4">B8</f>
        <v>13.762539819811275</v>
      </c>
      <c r="C22" s="9">
        <f t="shared" si="4"/>
        <v>15.239251739233838</v>
      </c>
      <c r="D22" s="9">
        <f t="shared" si="4"/>
        <v>15.206536931944031</v>
      </c>
      <c r="E22" s="9">
        <f t="shared" si="4"/>
        <v>15.344680150123729</v>
      </c>
      <c r="F22" s="9">
        <f t="shared" si="4"/>
        <v>15.394539498758627</v>
      </c>
      <c r="G22" s="9">
        <f t="shared" si="4"/>
        <v>15.646907428783699</v>
      </c>
      <c r="H22" s="9">
        <f t="shared" si="4"/>
        <v>17.20181710794089</v>
      </c>
      <c r="I22" s="9">
        <f t="shared" si="4"/>
        <v>16.211529868770647</v>
      </c>
      <c r="J22" s="9">
        <f t="shared" si="4"/>
        <v>18.204566531362101</v>
      </c>
      <c r="K22" s="9">
        <f t="shared" si="4"/>
        <v>17.582154423596656</v>
      </c>
      <c r="L22" s="9">
        <f t="shared" si="4"/>
        <v>18.495523722698934</v>
      </c>
      <c r="M22" s="9">
        <f t="shared" si="4"/>
        <v>19.830068681903029</v>
      </c>
      <c r="N22" s="9">
        <f t="shared" si="4"/>
        <v>21.963114991282577</v>
      </c>
      <c r="O22" s="9">
        <f t="shared" si="4"/>
        <v>23.724886695374042</v>
      </c>
      <c r="P22" s="9">
        <f t="shared" si="4"/>
        <v>24.242351458247896</v>
      </c>
      <c r="Q22" s="9">
        <f>Q8</f>
        <v>24.611832505530458</v>
      </c>
      <c r="R22" s="9">
        <f t="shared" si="4"/>
        <v>23.241837862993545</v>
      </c>
      <c r="S22" s="9">
        <f t="shared" si="4"/>
        <v>23.453456371007885</v>
      </c>
      <c r="T22" s="9">
        <f t="shared" si="4"/>
        <v>22.014516766292562</v>
      </c>
      <c r="U22" s="9">
        <f t="shared" si="4"/>
        <v>21.393130238972699</v>
      </c>
      <c r="V22" s="9">
        <f t="shared" si="4"/>
        <v>22.186121681129944</v>
      </c>
      <c r="W22" s="9">
        <f t="shared" si="4"/>
        <v>21.426011404796537</v>
      </c>
      <c r="X22" s="9">
        <f t="shared" si="4"/>
        <v>21.35721726410258</v>
      </c>
      <c r="Y22" s="9">
        <f t="shared" si="4"/>
        <v>22.407448660921901</v>
      </c>
      <c r="Z22" s="9">
        <f t="shared" si="4"/>
        <v>21.861477896483191</v>
      </c>
      <c r="AA22" s="9">
        <f t="shared" si="4"/>
        <v>22.315755579465225</v>
      </c>
      <c r="AB22" s="9">
        <f t="shared" si="4"/>
        <v>23.216636620470968</v>
      </c>
      <c r="AC22" s="9">
        <f t="shared" ref="AC22:AJ22" si="5">AC8</f>
        <v>23.927164970996262</v>
      </c>
      <c r="AD22" s="9">
        <f t="shared" si="5"/>
        <v>24.148061730831184</v>
      </c>
      <c r="AE22" s="9">
        <f t="shared" si="5"/>
        <v>24.284314461562186</v>
      </c>
      <c r="AF22" s="9">
        <f t="shared" si="5"/>
        <v>21.019042829769578</v>
      </c>
      <c r="AG22" s="9">
        <f t="shared" si="5"/>
        <v>21.902855479504879</v>
      </c>
      <c r="AH22" s="9">
        <f t="shared" si="5"/>
        <v>20.913249936158774</v>
      </c>
      <c r="AI22" s="9">
        <f t="shared" si="5"/>
        <v>20.068596870719343</v>
      </c>
      <c r="AJ22" s="9">
        <f t="shared" si="5"/>
        <v>19.516603411966688</v>
      </c>
      <c r="AK22" s="10">
        <f t="shared" ref="AK22:AK27" si="6">AJ22/AI22-1</f>
        <v>-2.750533394579413E-2</v>
      </c>
      <c r="AL22" s="11">
        <f t="shared" si="3"/>
        <v>0.41809605403447381</v>
      </c>
      <c r="AM22" s="2"/>
    </row>
    <row r="23" spans="1:39" ht="16.5" x14ac:dyDescent="0.45">
      <c r="A23" s="8" t="s">
        <v>15</v>
      </c>
      <c r="B23" s="9">
        <f t="shared" ref="B23:AB23" si="7">B10</f>
        <v>12.91583077745603</v>
      </c>
      <c r="C23" s="9">
        <f t="shared" si="7"/>
        <v>14.138673184745162</v>
      </c>
      <c r="D23" s="9">
        <f t="shared" si="7"/>
        <v>13.587182926900129</v>
      </c>
      <c r="E23" s="9">
        <f t="shared" si="7"/>
        <v>13.615553375548989</v>
      </c>
      <c r="F23" s="9">
        <f t="shared" si="7"/>
        <v>12.348354618530989</v>
      </c>
      <c r="G23" s="9">
        <f t="shared" si="7"/>
        <v>13.540331800268076</v>
      </c>
      <c r="H23" s="9">
        <f t="shared" si="7"/>
        <v>14.466228454424304</v>
      </c>
      <c r="I23" s="9">
        <f t="shared" si="7"/>
        <v>12.983651286187014</v>
      </c>
      <c r="J23" s="9">
        <f t="shared" si="7"/>
        <v>13.013621836590746</v>
      </c>
      <c r="K23" s="9">
        <f t="shared" si="7"/>
        <v>13.608317727293549</v>
      </c>
      <c r="L23" s="9">
        <f t="shared" si="7"/>
        <v>12.404444542386267</v>
      </c>
      <c r="M23" s="9">
        <f t="shared" si="7"/>
        <v>13.609118774892439</v>
      </c>
      <c r="N23" s="9">
        <f t="shared" si="7"/>
        <v>12.882059803948765</v>
      </c>
      <c r="O23" s="9">
        <f t="shared" si="7"/>
        <v>13.56613912011354</v>
      </c>
      <c r="P23" s="9">
        <f t="shared" si="7"/>
        <v>13.02944095745163</v>
      </c>
      <c r="Q23" s="9">
        <f>Q10</f>
        <v>12.742604128870164</v>
      </c>
      <c r="R23" s="9">
        <f t="shared" si="7"/>
        <v>12.606553349879153</v>
      </c>
      <c r="S23" s="9">
        <f t="shared" si="7"/>
        <v>10.61924877281688</v>
      </c>
      <c r="T23" s="9">
        <f t="shared" si="7"/>
        <v>10.930428250016266</v>
      </c>
      <c r="U23" s="9">
        <f t="shared" si="7"/>
        <v>10.070714740987961</v>
      </c>
      <c r="V23" s="9">
        <f t="shared" si="7"/>
        <v>10.256087587106428</v>
      </c>
      <c r="W23" s="9">
        <f t="shared" si="7"/>
        <v>8.9898681302024936</v>
      </c>
      <c r="X23" s="9">
        <f t="shared" si="7"/>
        <v>8.6124513146935318</v>
      </c>
      <c r="Y23" s="9">
        <f t="shared" si="7"/>
        <v>8.883218627401936</v>
      </c>
      <c r="Z23" s="9">
        <f t="shared" si="7"/>
        <v>7.8149916092539495</v>
      </c>
      <c r="AA23" s="9">
        <f t="shared" si="7"/>
        <v>8.2286893230453213</v>
      </c>
      <c r="AB23" s="9">
        <f t="shared" si="7"/>
        <v>8.4596670330339858</v>
      </c>
      <c r="AC23" s="9">
        <f t="shared" ref="AC23:AJ23" si="8">AC10</f>
        <v>8.6277544385742075</v>
      </c>
      <c r="AD23" s="9">
        <f t="shared" si="8"/>
        <v>7.8757377715753139</v>
      </c>
      <c r="AE23" s="9">
        <f t="shared" si="8"/>
        <v>8.0926614838554514</v>
      </c>
      <c r="AF23" s="9">
        <f t="shared" si="8"/>
        <v>8.0874215029964276</v>
      </c>
      <c r="AG23" s="9">
        <f t="shared" si="8"/>
        <v>8.7796000480946379</v>
      </c>
      <c r="AH23" s="9">
        <f t="shared" si="8"/>
        <v>7.3798218211087772</v>
      </c>
      <c r="AI23" s="9">
        <f t="shared" si="8"/>
        <v>6.3996003839904834</v>
      </c>
      <c r="AJ23" s="9">
        <f t="shared" si="8"/>
        <v>5.8473317597618646</v>
      </c>
      <c r="AK23" s="10">
        <f t="shared" si="6"/>
        <v>-8.6297360943067281E-2</v>
      </c>
      <c r="AL23" s="11">
        <f t="shared" si="3"/>
        <v>-0.54727404992266515</v>
      </c>
      <c r="AM23" s="2"/>
    </row>
    <row r="24" spans="1:39" ht="16.5" x14ac:dyDescent="0.45">
      <c r="A24" s="8" t="s">
        <v>16</v>
      </c>
      <c r="B24" s="9">
        <f t="shared" ref="B24:AB24" si="9">B11</f>
        <v>9.9444422515073718</v>
      </c>
      <c r="C24" s="9">
        <f t="shared" si="9"/>
        <v>9.8243961403606477</v>
      </c>
      <c r="D24" s="9">
        <f t="shared" si="9"/>
        <v>9.4427979599191865</v>
      </c>
      <c r="E24" s="9">
        <f t="shared" si="9"/>
        <v>9.4437403595207101</v>
      </c>
      <c r="F24" s="9">
        <f t="shared" si="9"/>
        <v>9.3461076799533185</v>
      </c>
      <c r="G24" s="9">
        <f t="shared" si="9"/>
        <v>9.4592822873849549</v>
      </c>
      <c r="H24" s="9">
        <f t="shared" si="9"/>
        <v>9.4137557478736369</v>
      </c>
      <c r="I24" s="9">
        <f t="shared" si="9"/>
        <v>9.4278949628280415</v>
      </c>
      <c r="J24" s="9">
        <f t="shared" si="9"/>
        <v>9.4304511304761967</v>
      </c>
      <c r="K24" s="9">
        <f t="shared" si="9"/>
        <v>9.3703181148874872</v>
      </c>
      <c r="L24" s="9">
        <f t="shared" si="9"/>
        <v>9.1859627442549474</v>
      </c>
      <c r="M24" s="9">
        <f t="shared" si="9"/>
        <v>9.1407969564991784</v>
      </c>
      <c r="N24" s="9">
        <f t="shared" si="9"/>
        <v>8.9811480451706309</v>
      </c>
      <c r="O24" s="9">
        <f t="shared" si="9"/>
        <v>8.8284598295009022</v>
      </c>
      <c r="P24" s="9">
        <f t="shared" si="9"/>
        <v>8.8066276090084461</v>
      </c>
      <c r="Q24" s="9">
        <f>Q11</f>
        <v>8.718114843770401</v>
      </c>
      <c r="R24" s="9">
        <f t="shared" si="9"/>
        <v>8.66108454739115</v>
      </c>
      <c r="S24" s="9">
        <f t="shared" si="9"/>
        <v>8.6292520871764733</v>
      </c>
      <c r="T24" s="9">
        <f t="shared" si="9"/>
        <v>8.8060755931266854</v>
      </c>
      <c r="U24" s="9">
        <f t="shared" si="9"/>
        <v>8.7114255625545045</v>
      </c>
      <c r="V24" s="9">
        <f t="shared" si="9"/>
        <v>8.552502409085939</v>
      </c>
      <c r="W24" s="9">
        <f t="shared" si="9"/>
        <v>8.6702053721455261</v>
      </c>
      <c r="X24" s="9">
        <f t="shared" si="9"/>
        <v>8.5271393747186757</v>
      </c>
      <c r="Y24" s="9">
        <f t="shared" si="9"/>
        <v>8.5023684091652392</v>
      </c>
      <c r="Z24" s="9">
        <f t="shared" si="9"/>
        <v>8.7092493462545946</v>
      </c>
      <c r="AA24" s="9">
        <f t="shared" si="9"/>
        <v>8.6664519289679092</v>
      </c>
      <c r="AB24" s="9">
        <f t="shared" si="9"/>
        <v>8.8626558811543052</v>
      </c>
      <c r="AC24" s="9">
        <f t="shared" ref="AC24:AJ24" si="10">AC11</f>
        <v>8.7360312410781535</v>
      </c>
      <c r="AD24" s="9">
        <f t="shared" si="10"/>
        <v>8.6254017249949051</v>
      </c>
      <c r="AE24" s="9">
        <f t="shared" si="10"/>
        <v>8.5619608800954641</v>
      </c>
      <c r="AF24" s="9">
        <f t="shared" si="10"/>
        <v>8.5480712423065928</v>
      </c>
      <c r="AG24" s="9">
        <f t="shared" si="10"/>
        <v>8.5797109948461543</v>
      </c>
      <c r="AH24" s="9">
        <f t="shared" si="10"/>
        <v>8.5174577666650677</v>
      </c>
      <c r="AI24" s="9">
        <f t="shared" si="10"/>
        <v>8.4184388034303801</v>
      </c>
      <c r="AJ24" s="9">
        <f t="shared" si="10"/>
        <v>8.3653916418387908</v>
      </c>
      <c r="AK24" s="10">
        <f t="shared" si="6"/>
        <v>-6.3013063146546422E-3</v>
      </c>
      <c r="AL24" s="11">
        <f t="shared" si="3"/>
        <v>-0.158787247161019</v>
      </c>
      <c r="AM24" s="2"/>
    </row>
    <row r="25" spans="1:39" ht="16.5" x14ac:dyDescent="0.45">
      <c r="A25" s="8" t="s">
        <v>17</v>
      </c>
      <c r="B25" s="9">
        <f t="shared" ref="B25:AB25" si="11">B12</f>
        <v>4.8559958330342798</v>
      </c>
      <c r="C25" s="9">
        <f t="shared" si="11"/>
        <v>4.91396137221155</v>
      </c>
      <c r="D25" s="9">
        <f t="shared" si="11"/>
        <v>4.9605407254584888</v>
      </c>
      <c r="E25" s="9">
        <f t="shared" si="11"/>
        <v>4.8644379256359231</v>
      </c>
      <c r="F25" s="9">
        <f t="shared" si="11"/>
        <v>4.7529033374196921</v>
      </c>
      <c r="G25" s="9">
        <f t="shared" si="11"/>
        <v>4.5440163530145954</v>
      </c>
      <c r="H25" s="9">
        <f t="shared" si="11"/>
        <v>4.4578826347118392</v>
      </c>
      <c r="I25" s="9">
        <f t="shared" si="11"/>
        <v>4.2619507750622496</v>
      </c>
      <c r="J25" s="9">
        <f t="shared" si="11"/>
        <v>4.0419324753709338</v>
      </c>
      <c r="K25" s="9">
        <f t="shared" si="11"/>
        <v>3.8917729478518774</v>
      </c>
      <c r="L25" s="9">
        <f t="shared" si="11"/>
        <v>3.756925784311048</v>
      </c>
      <c r="M25" s="9">
        <f t="shared" si="11"/>
        <v>3.6432530424208389</v>
      </c>
      <c r="N25" s="9">
        <f t="shared" si="11"/>
        <v>3.7254973323800362</v>
      </c>
      <c r="O25" s="9">
        <f t="shared" si="11"/>
        <v>3.7760952909466492</v>
      </c>
      <c r="P25" s="9">
        <f t="shared" si="11"/>
        <v>3.9383162317755174</v>
      </c>
      <c r="Q25" s="9">
        <f>Q12</f>
        <v>3.7266376878758787</v>
      </c>
      <c r="R25" s="9">
        <f t="shared" si="11"/>
        <v>3.7037936132199611</v>
      </c>
      <c r="S25" s="9">
        <f t="shared" si="11"/>
        <v>3.5655880011771548</v>
      </c>
      <c r="T25" s="9">
        <f t="shared" si="11"/>
        <v>3.4431292980027246</v>
      </c>
      <c r="U25" s="9">
        <f t="shared" si="11"/>
        <v>3.4592383823343278</v>
      </c>
      <c r="V25" s="9">
        <f t="shared" si="11"/>
        <v>3.3519895852274262</v>
      </c>
      <c r="W25" s="9">
        <f t="shared" si="11"/>
        <v>3.2906081167189205</v>
      </c>
      <c r="X25" s="9">
        <f t="shared" si="11"/>
        <v>3.1938156692423827</v>
      </c>
      <c r="Y25" s="9">
        <f t="shared" si="11"/>
        <v>3.0386019652357299</v>
      </c>
      <c r="Z25" s="9">
        <f t="shared" si="11"/>
        <v>2.9833147208036284</v>
      </c>
      <c r="AA25" s="9">
        <f t="shared" si="11"/>
        <v>2.9073178391784538</v>
      </c>
      <c r="AB25" s="9">
        <f t="shared" si="11"/>
        <v>2.8909443252099352</v>
      </c>
      <c r="AC25" s="9">
        <f t="shared" ref="AC25:AJ25" si="12">AC12</f>
        <v>2.7308309513822198</v>
      </c>
      <c r="AD25" s="9">
        <f t="shared" si="12"/>
        <v>2.6024679204441243</v>
      </c>
      <c r="AE25" s="9">
        <f t="shared" si="12"/>
        <v>2.5445771319432313</v>
      </c>
      <c r="AF25" s="9">
        <f t="shared" si="12"/>
        <v>2.478705329345837</v>
      </c>
      <c r="AG25" s="9">
        <f t="shared" si="12"/>
        <v>2.4612140344956503</v>
      </c>
      <c r="AH25" s="9">
        <f t="shared" si="12"/>
        <v>2.3832777679751098</v>
      </c>
      <c r="AI25" s="9">
        <f t="shared" si="12"/>
        <v>2.4071335335169817</v>
      </c>
      <c r="AJ25" s="9">
        <f t="shared" si="12"/>
        <v>2.2930242078217815</v>
      </c>
      <c r="AK25" s="10">
        <f t="shared" si="6"/>
        <v>-4.7404651261070185E-2</v>
      </c>
      <c r="AL25" s="11">
        <f t="shared" si="3"/>
        <v>-0.52779526864029858</v>
      </c>
      <c r="AM25" s="2"/>
    </row>
    <row r="26" spans="1:39" ht="16.5" x14ac:dyDescent="0.45">
      <c r="A26" s="8" t="s">
        <v>14</v>
      </c>
      <c r="B26" s="9">
        <f t="shared" ref="B26:AB26" si="13">B13</f>
        <v>1.5500340312352456</v>
      </c>
      <c r="C26" s="9">
        <f t="shared" si="13"/>
        <v>1.708090555140036</v>
      </c>
      <c r="D26" s="9">
        <f t="shared" si="13"/>
        <v>1.1400431477662332</v>
      </c>
      <c r="E26" s="9">
        <f t="shared" si="13"/>
        <v>1.0389181998854717</v>
      </c>
      <c r="F26" s="9">
        <f t="shared" si="13"/>
        <v>1.2567516560983638</v>
      </c>
      <c r="G26" s="9">
        <f t="shared" si="13"/>
        <v>1.5434646875396008</v>
      </c>
      <c r="H26" s="9">
        <f t="shared" si="13"/>
        <v>1.686972566082694</v>
      </c>
      <c r="I26" s="9">
        <f t="shared" si="13"/>
        <v>1.7135979590621007</v>
      </c>
      <c r="J26" s="9">
        <f t="shared" si="13"/>
        <v>1.5229198972554876</v>
      </c>
      <c r="K26" s="9">
        <f t="shared" si="13"/>
        <v>1.4431928244113914</v>
      </c>
      <c r="L26" s="9">
        <f t="shared" si="13"/>
        <v>1.3716870993082755</v>
      </c>
      <c r="M26" s="9">
        <f t="shared" si="13"/>
        <v>1.5908657444441203</v>
      </c>
      <c r="N26" s="9">
        <f t="shared" si="13"/>
        <v>1.7006704507492889</v>
      </c>
      <c r="O26" s="9">
        <f t="shared" si="13"/>
        <v>1.7321579172435995</v>
      </c>
      <c r="P26" s="9">
        <f t="shared" si="13"/>
        <v>1.7683881433741095</v>
      </c>
      <c r="Q26" s="9">
        <f>Q13</f>
        <v>1.7875207336081103</v>
      </c>
      <c r="R26" s="9">
        <f t="shared" si="13"/>
        <v>1.770351266817916</v>
      </c>
      <c r="S26" s="9">
        <f t="shared" si="13"/>
        <v>1.834875507342087</v>
      </c>
      <c r="T26" s="9">
        <f t="shared" si="13"/>
        <v>1.8734000168229361</v>
      </c>
      <c r="U26" s="9">
        <f t="shared" si="13"/>
        <v>1.7339501099737102</v>
      </c>
      <c r="V26" s="9">
        <f t="shared" si="13"/>
        <v>1.8827429055336977</v>
      </c>
      <c r="W26" s="9">
        <f t="shared" si="13"/>
        <v>1.9454374930285545</v>
      </c>
      <c r="X26" s="9">
        <f t="shared" si="13"/>
        <v>1.9835913530178848</v>
      </c>
      <c r="Y26" s="9">
        <f t="shared" si="13"/>
        <v>2.0185420473113971</v>
      </c>
      <c r="Z26" s="9">
        <f t="shared" si="13"/>
        <v>2.0494576139257248</v>
      </c>
      <c r="AA26" s="9">
        <f t="shared" si="13"/>
        <v>2.0730036358680666</v>
      </c>
      <c r="AB26" s="9">
        <f t="shared" si="13"/>
        <v>2.1540754684713033</v>
      </c>
      <c r="AC26" s="9">
        <f t="shared" ref="AC26:AJ26" si="14">AC13</f>
        <v>2.1972008562350025</v>
      </c>
      <c r="AD26" s="9">
        <f t="shared" si="14"/>
        <v>2.2885190536982529</v>
      </c>
      <c r="AE26" s="9">
        <f t="shared" si="14"/>
        <v>2.2455100885307173</v>
      </c>
      <c r="AF26" s="9">
        <f t="shared" si="14"/>
        <v>2.183750869281194</v>
      </c>
      <c r="AG26" s="9">
        <f t="shared" si="14"/>
        <v>1.9420294835357921</v>
      </c>
      <c r="AH26" s="9">
        <f t="shared" si="14"/>
        <v>1.877047600164975</v>
      </c>
      <c r="AI26" s="9">
        <f t="shared" si="14"/>
        <v>1.7755790129716535</v>
      </c>
      <c r="AJ26" s="9">
        <f t="shared" si="14"/>
        <v>1.6634000240304687</v>
      </c>
      <c r="AK26" s="10">
        <f t="shared" si="6"/>
        <v>-6.3178821174192268E-2</v>
      </c>
      <c r="AL26" s="11">
        <f t="shared" si="3"/>
        <v>7.3137744404798699E-2</v>
      </c>
      <c r="AM26" s="2"/>
    </row>
    <row r="27" spans="1:39" ht="16.5" x14ac:dyDescent="0.45">
      <c r="A27" s="19" t="s">
        <v>9</v>
      </c>
      <c r="B27" s="20">
        <f>B15</f>
        <v>79.668463379393785</v>
      </c>
      <c r="C27" s="20">
        <f t="shared" ref="C27:X27" si="15">C15</f>
        <v>83.362072899716011</v>
      </c>
      <c r="D27" s="20">
        <f t="shared" si="15"/>
        <v>76.59306471374282</v>
      </c>
      <c r="E27" s="20">
        <f t="shared" si="15"/>
        <v>77.113293139438113</v>
      </c>
      <c r="F27" s="20">
        <f t="shared" si="15"/>
        <v>77.039351774591594</v>
      </c>
      <c r="G27" s="20">
        <f t="shared" si="15"/>
        <v>80.295014570353487</v>
      </c>
      <c r="H27" s="20">
        <f t="shared" si="15"/>
        <v>83.534622481964178</v>
      </c>
      <c r="I27" s="20">
        <f t="shared" si="15"/>
        <v>83.099719432512217</v>
      </c>
      <c r="J27" s="20">
        <f t="shared" si="15"/>
        <v>82.422880858385312</v>
      </c>
      <c r="K27" s="20">
        <f t="shared" si="15"/>
        <v>80.874231926492783</v>
      </c>
      <c r="L27" s="20">
        <f t="shared" si="15"/>
        <v>81.119122022785774</v>
      </c>
      <c r="M27" s="20">
        <f t="shared" si="15"/>
        <v>85.041940764378751</v>
      </c>
      <c r="N27" s="20">
        <f t="shared" si="15"/>
        <v>86.802661110931453</v>
      </c>
      <c r="O27" s="20">
        <f t="shared" si="15"/>
        <v>92.140014753801552</v>
      </c>
      <c r="P27" s="20">
        <f t="shared" si="15"/>
        <v>91.939955595054698</v>
      </c>
      <c r="Q27" s="20">
        <f>Q15</f>
        <v>93.088957448904267</v>
      </c>
      <c r="R27" s="20">
        <f t="shared" si="15"/>
        <v>90.647775876357343</v>
      </c>
      <c r="S27" s="20">
        <f t="shared" si="15"/>
        <v>87.889604788803794</v>
      </c>
      <c r="T27" s="20">
        <f t="shared" si="15"/>
        <v>87.348990175594324</v>
      </c>
      <c r="U27" s="20">
        <f t="shared" si="15"/>
        <v>80.75261891781625</v>
      </c>
      <c r="V27" s="20">
        <f t="shared" si="15"/>
        <v>85.339467234634157</v>
      </c>
      <c r="W27" s="20">
        <f t="shared" si="15"/>
        <v>83.214260193624938</v>
      </c>
      <c r="X27" s="20">
        <f t="shared" si="15"/>
        <v>80.383915550082179</v>
      </c>
      <c r="Y27" s="20">
        <f t="shared" ref="Y27:AB27" si="16">Y15</f>
        <v>80.826550626284131</v>
      </c>
      <c r="Z27" s="20">
        <f t="shared" si="16"/>
        <v>77.120845985919217</v>
      </c>
      <c r="AA27" s="20">
        <f t="shared" si="16"/>
        <v>79.316296181623372</v>
      </c>
      <c r="AB27" s="20">
        <f t="shared" si="16"/>
        <v>80.306180658679693</v>
      </c>
      <c r="AC27" s="20">
        <f t="shared" ref="AC27:AJ27" si="17">AC15</f>
        <v>82.703415667809452</v>
      </c>
      <c r="AD27" s="20">
        <f t="shared" si="17"/>
        <v>79.654775511672298</v>
      </c>
      <c r="AE27" s="20">
        <f t="shared" si="17"/>
        <v>80.818576493871078</v>
      </c>
      <c r="AF27" s="20">
        <f t="shared" si="17"/>
        <v>74.795312139468791</v>
      </c>
      <c r="AG27" s="20">
        <f t="shared" si="17"/>
        <v>78.131005177336263</v>
      </c>
      <c r="AH27" s="20">
        <f t="shared" si="17"/>
        <v>73.50658205057448</v>
      </c>
      <c r="AI27" s="20">
        <f t="shared" si="17"/>
        <v>68.674060499298022</v>
      </c>
      <c r="AJ27" s="20">
        <f t="shared" si="17"/>
        <v>66.637831296897431</v>
      </c>
      <c r="AK27" s="17">
        <f t="shared" si="6"/>
        <v>-2.9650630639809106E-2</v>
      </c>
      <c r="AL27" s="18">
        <f t="shared" si="3"/>
        <v>-0.16356073068012411</v>
      </c>
      <c r="AM27" s="2"/>
    </row>
    <row r="30" spans="1:39" ht="23" x14ac:dyDescent="0.6">
      <c r="A30" s="1" t="s">
        <v>38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8" x14ac:dyDescent="0.5">
      <c r="A31" s="3" t="s">
        <v>41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30" customHeight="1" x14ac:dyDescent="0.45">
      <c r="A32" s="7" t="s">
        <v>13</v>
      </c>
      <c r="B32" s="5">
        <v>1990</v>
      </c>
      <c r="C32" s="5">
        <v>1991</v>
      </c>
      <c r="D32" s="5">
        <v>1992</v>
      </c>
      <c r="E32" s="5">
        <v>1993</v>
      </c>
      <c r="F32" s="5">
        <v>1994</v>
      </c>
      <c r="G32" s="5">
        <v>1995</v>
      </c>
      <c r="H32" s="5">
        <v>1996</v>
      </c>
      <c r="I32" s="5">
        <v>1997</v>
      </c>
      <c r="J32" s="5">
        <v>1998</v>
      </c>
      <c r="K32" s="5">
        <v>1999</v>
      </c>
      <c r="L32" s="5">
        <v>2000</v>
      </c>
      <c r="M32" s="5">
        <v>2001</v>
      </c>
      <c r="N32" s="5">
        <v>2002</v>
      </c>
      <c r="O32" s="5">
        <v>2003</v>
      </c>
      <c r="P32" s="5">
        <v>2004</v>
      </c>
      <c r="Q32" s="5">
        <v>2005</v>
      </c>
      <c r="R32" s="5">
        <v>2006</v>
      </c>
      <c r="S32" s="5">
        <v>2007</v>
      </c>
      <c r="T32" s="5">
        <v>2008</v>
      </c>
      <c r="U32" s="5">
        <v>2009</v>
      </c>
      <c r="V32" s="5">
        <v>2010</v>
      </c>
      <c r="W32" s="5">
        <v>2011</v>
      </c>
      <c r="X32" s="5">
        <v>2012</v>
      </c>
      <c r="Y32" s="5">
        <v>2013</v>
      </c>
      <c r="Z32" s="5">
        <v>2014</v>
      </c>
      <c r="AA32" s="5">
        <v>2015</v>
      </c>
      <c r="AB32" s="5">
        <v>2016</v>
      </c>
      <c r="AC32" s="5">
        <v>2017</v>
      </c>
      <c r="AD32" s="5">
        <v>2018</v>
      </c>
      <c r="AE32" s="5">
        <v>2019</v>
      </c>
      <c r="AF32" s="5">
        <v>2020</v>
      </c>
      <c r="AG32" s="5">
        <v>2021</v>
      </c>
      <c r="AH32" s="5">
        <v>2022</v>
      </c>
      <c r="AI32" s="5">
        <v>2023</v>
      </c>
      <c r="AJ32" s="5">
        <v>2024</v>
      </c>
      <c r="AK32" s="5" t="str">
        <f>AK4</f>
        <v>2023-2024</v>
      </c>
      <c r="AL32" s="5" t="s">
        <v>35</v>
      </c>
      <c r="AM32" s="2"/>
    </row>
    <row r="33" spans="1:39" ht="16.5" x14ac:dyDescent="0.45">
      <c r="A33" s="12" t="s">
        <v>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>
        <f>Q6</f>
        <v>5.7795200192492446</v>
      </c>
      <c r="R33" s="13">
        <f t="shared" ref="R33:AB33" si="18">R6</f>
        <v>5.8259609763842359</v>
      </c>
      <c r="S33" s="13">
        <f t="shared" si="18"/>
        <v>5.5675807561756612</v>
      </c>
      <c r="T33" s="13">
        <f t="shared" si="18"/>
        <v>5.9579512513331245</v>
      </c>
      <c r="U33" s="13">
        <f t="shared" si="18"/>
        <v>6.09847638299303</v>
      </c>
      <c r="V33" s="13">
        <f t="shared" si="18"/>
        <v>6.4207400665507208</v>
      </c>
      <c r="W33" s="13">
        <f t="shared" si="18"/>
        <v>6.2745103214183047</v>
      </c>
      <c r="X33" s="13">
        <f t="shared" si="18"/>
        <v>6.4148552153088216</v>
      </c>
      <c r="Y33" s="13">
        <f t="shared" si="18"/>
        <v>6.1187159162479245</v>
      </c>
      <c r="Z33" s="13">
        <f t="shared" si="18"/>
        <v>5.5951567991981115</v>
      </c>
      <c r="AA33" s="13">
        <f t="shared" si="18"/>
        <v>5.6330128750983866</v>
      </c>
      <c r="AB33" s="13">
        <f t="shared" si="18"/>
        <v>5.7220813303391989</v>
      </c>
      <c r="AC33" s="13">
        <f t="shared" ref="AC33:AJ33" si="19">AC6</f>
        <v>5.9292072095436037</v>
      </c>
      <c r="AD33" s="13">
        <f t="shared" si="19"/>
        <v>5.71255831012851</v>
      </c>
      <c r="AE33" s="13">
        <f t="shared" si="19"/>
        <v>5.5257254478840041</v>
      </c>
      <c r="AF33" s="13">
        <f t="shared" si="19"/>
        <v>5.4441753657691407</v>
      </c>
      <c r="AG33" s="13">
        <f t="shared" si="19"/>
        <v>5.7610861368591557</v>
      </c>
      <c r="AH33" s="13">
        <f t="shared" si="19"/>
        <v>5.8094701585017603</v>
      </c>
      <c r="AI33" s="13">
        <f t="shared" si="19"/>
        <v>5.1911638946691925</v>
      </c>
      <c r="AJ33" s="13">
        <f t="shared" si="19"/>
        <v>5.028987251477842</v>
      </c>
      <c r="AK33" s="10">
        <f>AJ33/AI33-1</f>
        <v>-3.1240902133313431E-2</v>
      </c>
      <c r="AL33" s="11">
        <f>AJ33/Q33-1</f>
        <v>-0.12986074367277589</v>
      </c>
      <c r="AM33" s="2"/>
    </row>
    <row r="34" spans="1:39" ht="16.5" x14ac:dyDescent="0.45">
      <c r="A34" s="12" t="s">
        <v>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>
        <f t="shared" ref="Q34:Q39" si="20">Q9</f>
        <v>24.545224219712026</v>
      </c>
      <c r="R34" s="13">
        <f t="shared" ref="R34:AB34" si="21">R9</f>
        <v>23.170245188336708</v>
      </c>
      <c r="S34" s="13">
        <f t="shared" si="21"/>
        <v>23.379928580952779</v>
      </c>
      <c r="T34" s="13">
        <f t="shared" si="21"/>
        <v>21.943918455110531</v>
      </c>
      <c r="U34" s="13">
        <f t="shared" si="21"/>
        <v>21.32584538568852</v>
      </c>
      <c r="V34" s="13">
        <f t="shared" si="21"/>
        <v>22.122771551739159</v>
      </c>
      <c r="W34" s="13">
        <f t="shared" si="21"/>
        <v>21.364459988758117</v>
      </c>
      <c r="X34" s="13">
        <f t="shared" si="21"/>
        <v>21.302632335188839</v>
      </c>
      <c r="Y34" s="13">
        <f t="shared" si="21"/>
        <v>22.353985318694928</v>
      </c>
      <c r="Z34" s="13">
        <f t="shared" si="21"/>
        <v>21.811781131908475</v>
      </c>
      <c r="AA34" s="13">
        <f t="shared" si="21"/>
        <v>22.266060172335926</v>
      </c>
      <c r="AB34" s="13">
        <f t="shared" si="21"/>
        <v>23.169204505978978</v>
      </c>
      <c r="AC34" s="13">
        <f t="shared" ref="AC34:AJ34" si="22">AC9</f>
        <v>23.884729142820241</v>
      </c>
      <c r="AD34" s="13">
        <f t="shared" si="22"/>
        <v>24.102050296668747</v>
      </c>
      <c r="AE34" s="13">
        <f t="shared" si="22"/>
        <v>24.238248580889788</v>
      </c>
      <c r="AF34" s="13">
        <f t="shared" si="22"/>
        <v>20.995825202239274</v>
      </c>
      <c r="AG34" s="13">
        <f t="shared" si="22"/>
        <v>21.878963829740417</v>
      </c>
      <c r="AH34" s="13">
        <f t="shared" si="22"/>
        <v>20.883638176086784</v>
      </c>
      <c r="AI34" s="13">
        <f t="shared" si="22"/>
        <v>20.038214030919185</v>
      </c>
      <c r="AJ34" s="13">
        <f t="shared" si="22"/>
        <v>19.49027660649541</v>
      </c>
      <c r="AK34" s="10">
        <f t="shared" ref="AK34:AK39" si="23">AJ34/AI34-1</f>
        <v>-2.7344623806208612E-2</v>
      </c>
      <c r="AL34" s="11">
        <f t="shared" ref="AL34:AL39" si="24">AJ34/Q34-1</f>
        <v>-0.20594424267499811</v>
      </c>
      <c r="AM34" s="2"/>
    </row>
    <row r="35" spans="1:39" ht="16.5" x14ac:dyDescent="0.45">
      <c r="A35" s="12" t="s">
        <v>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>
        <f t="shared" si="20"/>
        <v>12.742604128870164</v>
      </c>
      <c r="R35" s="13">
        <f t="shared" ref="R35:AB35" si="25">R10</f>
        <v>12.606553349879153</v>
      </c>
      <c r="S35" s="13">
        <f t="shared" si="25"/>
        <v>10.61924877281688</v>
      </c>
      <c r="T35" s="13">
        <f t="shared" si="25"/>
        <v>10.930428250016266</v>
      </c>
      <c r="U35" s="13">
        <f t="shared" si="25"/>
        <v>10.070714740987961</v>
      </c>
      <c r="V35" s="13">
        <f t="shared" si="25"/>
        <v>10.256087587106428</v>
      </c>
      <c r="W35" s="13">
        <f t="shared" si="25"/>
        <v>8.9898681302024936</v>
      </c>
      <c r="X35" s="13">
        <f t="shared" si="25"/>
        <v>8.6124513146935318</v>
      </c>
      <c r="Y35" s="13">
        <f t="shared" si="25"/>
        <v>8.883218627401936</v>
      </c>
      <c r="Z35" s="13">
        <f t="shared" si="25"/>
        <v>7.8149916092539495</v>
      </c>
      <c r="AA35" s="13">
        <f t="shared" si="25"/>
        <v>8.2286893230453213</v>
      </c>
      <c r="AB35" s="13">
        <f t="shared" si="25"/>
        <v>8.4596670330339858</v>
      </c>
      <c r="AC35" s="13">
        <f t="shared" ref="AC35:AJ35" si="26">AC10</f>
        <v>8.6277544385742075</v>
      </c>
      <c r="AD35" s="13">
        <f t="shared" si="26"/>
        <v>7.8757377715753139</v>
      </c>
      <c r="AE35" s="13">
        <f t="shared" si="26"/>
        <v>8.0926614838554514</v>
      </c>
      <c r="AF35" s="13">
        <f t="shared" si="26"/>
        <v>8.0874215029964276</v>
      </c>
      <c r="AG35" s="13">
        <f t="shared" si="26"/>
        <v>8.7796000480946379</v>
      </c>
      <c r="AH35" s="13">
        <f t="shared" si="26"/>
        <v>7.3798218211087772</v>
      </c>
      <c r="AI35" s="13">
        <f t="shared" si="26"/>
        <v>6.3996003839904834</v>
      </c>
      <c r="AJ35" s="13">
        <f t="shared" si="26"/>
        <v>5.8473317597618646</v>
      </c>
      <c r="AK35" s="10">
        <f t="shared" si="23"/>
        <v>-8.6297360943067281E-2</v>
      </c>
      <c r="AL35" s="11">
        <f t="shared" si="24"/>
        <v>-0.54111956232604674</v>
      </c>
      <c r="AM35" s="2"/>
    </row>
    <row r="36" spans="1:39" ht="16.5" x14ac:dyDescent="0.45">
      <c r="A36" s="12" t="s">
        <v>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f t="shared" si="20"/>
        <v>8.718114843770401</v>
      </c>
      <c r="R36" s="13">
        <f t="shared" ref="R36:AB36" si="27">R11</f>
        <v>8.66108454739115</v>
      </c>
      <c r="S36" s="13">
        <f t="shared" si="27"/>
        <v>8.6292520871764733</v>
      </c>
      <c r="T36" s="13">
        <f t="shared" si="27"/>
        <v>8.8060755931266854</v>
      </c>
      <c r="U36" s="13">
        <f t="shared" si="27"/>
        <v>8.7114255625545045</v>
      </c>
      <c r="V36" s="13">
        <f t="shared" si="27"/>
        <v>8.552502409085939</v>
      </c>
      <c r="W36" s="13">
        <f t="shared" si="27"/>
        <v>8.6702053721455261</v>
      </c>
      <c r="X36" s="13">
        <f t="shared" si="27"/>
        <v>8.5271393747186757</v>
      </c>
      <c r="Y36" s="13">
        <f t="shared" si="27"/>
        <v>8.5023684091652392</v>
      </c>
      <c r="Z36" s="13">
        <f t="shared" si="27"/>
        <v>8.7092493462545946</v>
      </c>
      <c r="AA36" s="13">
        <f t="shared" si="27"/>
        <v>8.6664519289679092</v>
      </c>
      <c r="AB36" s="13">
        <f t="shared" si="27"/>
        <v>8.8626558811543052</v>
      </c>
      <c r="AC36" s="13">
        <f t="shared" ref="AC36:AJ36" si="28">AC11</f>
        <v>8.7360312410781535</v>
      </c>
      <c r="AD36" s="13">
        <f t="shared" si="28"/>
        <v>8.6254017249949051</v>
      </c>
      <c r="AE36" s="13">
        <f t="shared" si="28"/>
        <v>8.5619608800954641</v>
      </c>
      <c r="AF36" s="13">
        <f t="shared" si="28"/>
        <v>8.5480712423065928</v>
      </c>
      <c r="AG36" s="13">
        <f t="shared" si="28"/>
        <v>8.5797109948461543</v>
      </c>
      <c r="AH36" s="13">
        <f t="shared" si="28"/>
        <v>8.5174577666650677</v>
      </c>
      <c r="AI36" s="13">
        <f t="shared" si="28"/>
        <v>8.4184388034303801</v>
      </c>
      <c r="AJ36" s="13">
        <f t="shared" si="28"/>
        <v>8.3653916418387908</v>
      </c>
      <c r="AK36" s="10">
        <f t="shared" si="23"/>
        <v>-6.3013063146546422E-3</v>
      </c>
      <c r="AL36" s="11">
        <f t="shared" si="24"/>
        <v>-4.0458655139608668E-2</v>
      </c>
      <c r="AM36" s="2"/>
    </row>
    <row r="37" spans="1:39" ht="16.5" x14ac:dyDescent="0.45">
      <c r="A37" s="12" t="s">
        <v>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>
        <f t="shared" si="20"/>
        <v>3.7266376878758787</v>
      </c>
      <c r="R37" s="13">
        <f t="shared" ref="R37:AB37" si="29">R12</f>
        <v>3.7037936132199611</v>
      </c>
      <c r="S37" s="13">
        <f t="shared" si="29"/>
        <v>3.5655880011771548</v>
      </c>
      <c r="T37" s="13">
        <f t="shared" si="29"/>
        <v>3.4431292980027246</v>
      </c>
      <c r="U37" s="13">
        <f t="shared" si="29"/>
        <v>3.4592383823343278</v>
      </c>
      <c r="V37" s="13">
        <f t="shared" si="29"/>
        <v>3.3519895852274262</v>
      </c>
      <c r="W37" s="13">
        <f t="shared" si="29"/>
        <v>3.2906081167189205</v>
      </c>
      <c r="X37" s="13">
        <f t="shared" si="29"/>
        <v>3.1938156692423827</v>
      </c>
      <c r="Y37" s="13">
        <f t="shared" si="29"/>
        <v>3.0386019652357299</v>
      </c>
      <c r="Z37" s="13">
        <f t="shared" si="29"/>
        <v>2.9833147208036284</v>
      </c>
      <c r="AA37" s="13">
        <f t="shared" si="29"/>
        <v>2.9073178391784538</v>
      </c>
      <c r="AB37" s="13">
        <f t="shared" si="29"/>
        <v>2.8909443252099352</v>
      </c>
      <c r="AC37" s="13">
        <f t="shared" ref="AC37:AJ37" si="30">AC12</f>
        <v>2.7308309513822198</v>
      </c>
      <c r="AD37" s="13">
        <f t="shared" si="30"/>
        <v>2.6024679204441243</v>
      </c>
      <c r="AE37" s="13">
        <f t="shared" si="30"/>
        <v>2.5445771319432313</v>
      </c>
      <c r="AF37" s="13">
        <f t="shared" si="30"/>
        <v>2.478705329345837</v>
      </c>
      <c r="AG37" s="13">
        <f t="shared" si="30"/>
        <v>2.4612140344956503</v>
      </c>
      <c r="AH37" s="13">
        <f t="shared" si="30"/>
        <v>2.3832777679751098</v>
      </c>
      <c r="AI37" s="13">
        <f t="shared" si="30"/>
        <v>2.4071335335169817</v>
      </c>
      <c r="AJ37" s="13">
        <f t="shared" si="30"/>
        <v>2.2930242078217815</v>
      </c>
      <c r="AK37" s="10">
        <f t="shared" si="23"/>
        <v>-4.7404651261070185E-2</v>
      </c>
      <c r="AL37" s="11">
        <f t="shared" si="24"/>
        <v>-0.38469354955491608</v>
      </c>
      <c r="AM37" s="2"/>
    </row>
    <row r="38" spans="1:39" ht="16.5" x14ac:dyDescent="0.45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>
        <f t="shared" si="20"/>
        <v>1.7875207336081103</v>
      </c>
      <c r="R38" s="13">
        <f t="shared" ref="R38:AB38" si="31">R13</f>
        <v>1.770351266817916</v>
      </c>
      <c r="S38" s="13">
        <f t="shared" si="31"/>
        <v>1.834875507342087</v>
      </c>
      <c r="T38" s="13">
        <f t="shared" si="31"/>
        <v>1.8734000168229361</v>
      </c>
      <c r="U38" s="13">
        <f t="shared" si="31"/>
        <v>1.7339501099737102</v>
      </c>
      <c r="V38" s="13">
        <f t="shared" si="31"/>
        <v>1.8827429055336977</v>
      </c>
      <c r="W38" s="13">
        <f t="shared" si="31"/>
        <v>1.9454374930285545</v>
      </c>
      <c r="X38" s="13">
        <f t="shared" si="31"/>
        <v>1.9835913530178848</v>
      </c>
      <c r="Y38" s="13">
        <f t="shared" si="31"/>
        <v>2.0185420473113971</v>
      </c>
      <c r="Z38" s="13">
        <f t="shared" si="31"/>
        <v>2.0494576139257248</v>
      </c>
      <c r="AA38" s="13">
        <f t="shared" si="31"/>
        <v>2.0730036358680666</v>
      </c>
      <c r="AB38" s="13">
        <f t="shared" si="31"/>
        <v>2.1540754684713033</v>
      </c>
      <c r="AC38" s="13">
        <f t="shared" ref="AC38:AJ38" si="32">AC13</f>
        <v>2.1972008562350025</v>
      </c>
      <c r="AD38" s="13">
        <f t="shared" si="32"/>
        <v>2.2885190536982529</v>
      </c>
      <c r="AE38" s="13">
        <f t="shared" si="32"/>
        <v>2.2455100885307173</v>
      </c>
      <c r="AF38" s="13">
        <f t="shared" si="32"/>
        <v>2.183750869281194</v>
      </c>
      <c r="AG38" s="13">
        <f t="shared" si="32"/>
        <v>1.9420294835357921</v>
      </c>
      <c r="AH38" s="13">
        <f t="shared" si="32"/>
        <v>1.877047600164975</v>
      </c>
      <c r="AI38" s="13">
        <f t="shared" si="32"/>
        <v>1.7755790129716535</v>
      </c>
      <c r="AJ38" s="13">
        <f t="shared" si="32"/>
        <v>1.6634000240304687</v>
      </c>
      <c r="AK38" s="10">
        <f t="shared" si="23"/>
        <v>-6.3178821174192268E-2</v>
      </c>
      <c r="AL38" s="11">
        <f t="shared" si="24"/>
        <v>-6.9437353785040568E-2</v>
      </c>
      <c r="AM38" s="2"/>
    </row>
    <row r="39" spans="1:39" ht="16.5" x14ac:dyDescent="0.45">
      <c r="A39" s="15" t="s">
        <v>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>
        <f t="shared" si="20"/>
        <v>57.299621633085827</v>
      </c>
      <c r="R39" s="16">
        <f t="shared" ref="R39:X39" si="33">R14</f>
        <v>55.737988942029126</v>
      </c>
      <c r="S39" s="16">
        <f t="shared" si="33"/>
        <v>53.596473705641039</v>
      </c>
      <c r="T39" s="16">
        <f t="shared" si="33"/>
        <v>52.954902864412269</v>
      </c>
      <c r="U39" s="16">
        <f t="shared" si="33"/>
        <v>51.399650564532052</v>
      </c>
      <c r="V39" s="16">
        <f t="shared" si="33"/>
        <v>52.586834105243369</v>
      </c>
      <c r="W39" s="16">
        <f t="shared" si="33"/>
        <v>50.535089422271916</v>
      </c>
      <c r="X39" s="16">
        <f t="shared" si="33"/>
        <v>50.034485262170136</v>
      </c>
      <c r="Y39" s="16">
        <f t="shared" ref="Y39:AB39" si="34">Y14</f>
        <v>50.915432284057161</v>
      </c>
      <c r="Z39" s="16">
        <f t="shared" si="34"/>
        <v>48.96395122134448</v>
      </c>
      <c r="AA39" s="16">
        <f t="shared" si="34"/>
        <v>49.774535774494069</v>
      </c>
      <c r="AB39" s="16">
        <f t="shared" si="34"/>
        <v>51.258628544187708</v>
      </c>
      <c r="AC39" s="16">
        <f t="shared" ref="AC39:AJ39" si="35">AC14</f>
        <v>52.105753839633422</v>
      </c>
      <c r="AD39" s="16">
        <f t="shared" si="35"/>
        <v>51.206735077509862</v>
      </c>
      <c r="AE39" s="16">
        <f t="shared" si="35"/>
        <v>51.208683613198644</v>
      </c>
      <c r="AF39" s="16">
        <f t="shared" si="35"/>
        <v>47.73794951193846</v>
      </c>
      <c r="AG39" s="16">
        <f t="shared" si="35"/>
        <v>49.402604527571803</v>
      </c>
      <c r="AH39" s="16">
        <f t="shared" si="35"/>
        <v>46.850713290502476</v>
      </c>
      <c r="AI39" s="16">
        <f t="shared" si="35"/>
        <v>44.230129659497884</v>
      </c>
      <c r="AJ39" s="16">
        <f t="shared" si="35"/>
        <v>42.688411491426152</v>
      </c>
      <c r="AK39" s="17">
        <f t="shared" si="23"/>
        <v>-3.4856740867379887E-2</v>
      </c>
      <c r="AL39" s="18">
        <f t="shared" si="24"/>
        <v>-0.25499662519975352</v>
      </c>
      <c r="AM39" s="2"/>
    </row>
    <row r="42" spans="1:39" ht="23" x14ac:dyDescent="0.6">
      <c r="A42" s="1" t="s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8" x14ac:dyDescent="0.5">
      <c r="A43" s="3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30" customHeight="1" x14ac:dyDescent="0.45">
      <c r="A44" s="7" t="s">
        <v>13</v>
      </c>
      <c r="B44" s="5">
        <v>1990</v>
      </c>
      <c r="C44" s="5">
        <v>1991</v>
      </c>
      <c r="D44" s="5">
        <v>1992</v>
      </c>
      <c r="E44" s="5">
        <v>1993</v>
      </c>
      <c r="F44" s="5">
        <v>1994</v>
      </c>
      <c r="G44" s="5">
        <v>1995</v>
      </c>
      <c r="H44" s="5">
        <v>1996</v>
      </c>
      <c r="I44" s="5">
        <v>1997</v>
      </c>
      <c r="J44" s="5">
        <v>1998</v>
      </c>
      <c r="K44" s="5">
        <v>1999</v>
      </c>
      <c r="L44" s="5">
        <v>2000</v>
      </c>
      <c r="M44" s="5">
        <v>2001</v>
      </c>
      <c r="N44" s="5">
        <v>2002</v>
      </c>
      <c r="O44" s="5">
        <v>2003</v>
      </c>
      <c r="P44" s="5">
        <v>2004</v>
      </c>
      <c r="Q44" s="5">
        <v>2005</v>
      </c>
      <c r="R44" s="5">
        <v>2006</v>
      </c>
      <c r="S44" s="5">
        <v>2007</v>
      </c>
      <c r="T44" s="5">
        <v>2008</v>
      </c>
      <c r="U44" s="5">
        <v>2009</v>
      </c>
      <c r="V44" s="5">
        <v>2010</v>
      </c>
      <c r="W44" s="5">
        <v>2011</v>
      </c>
      <c r="X44" s="5">
        <v>2012</v>
      </c>
      <c r="Y44" s="5">
        <v>2013</v>
      </c>
      <c r="Z44" s="5">
        <v>2014</v>
      </c>
      <c r="AA44" s="5">
        <v>2015</v>
      </c>
      <c r="AB44" s="5">
        <v>2016</v>
      </c>
      <c r="AC44" s="5">
        <v>2017</v>
      </c>
      <c r="AD44" s="5">
        <v>2018</v>
      </c>
      <c r="AE44" s="5">
        <v>2019</v>
      </c>
      <c r="AF44" s="5">
        <v>2020</v>
      </c>
      <c r="AG44" s="5">
        <v>2021</v>
      </c>
      <c r="AH44" s="5">
        <v>2022</v>
      </c>
      <c r="AI44" s="5">
        <v>2023</v>
      </c>
      <c r="AJ44" s="5">
        <v>2024</v>
      </c>
      <c r="AK44" s="5" t="str">
        <f>AK32</f>
        <v>2023-2024</v>
      </c>
      <c r="AL44" s="5" t="str">
        <f>AL32</f>
        <v>2005-2024</v>
      </c>
      <c r="AM44" s="2"/>
    </row>
    <row r="45" spans="1:39" ht="16.5" x14ac:dyDescent="0.45">
      <c r="A45" s="12" t="s">
        <v>18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>
        <v>14.351388</v>
      </c>
      <c r="R45" s="13">
        <v>13.254848000000001</v>
      </c>
      <c r="S45" s="13">
        <v>11.96946</v>
      </c>
      <c r="T45" s="13">
        <v>11.827281999999999</v>
      </c>
      <c r="U45" s="13">
        <v>10.688649</v>
      </c>
      <c r="V45" s="13">
        <v>12.106480000000001</v>
      </c>
      <c r="W45" s="13">
        <v>11.582406000000001</v>
      </c>
      <c r="X45" s="13">
        <v>10.094728000000002</v>
      </c>
      <c r="Y45" s="13">
        <v>9.9284610000000004</v>
      </c>
      <c r="Z45" s="13">
        <v>8.1574590000000011</v>
      </c>
      <c r="AA45" s="13">
        <v>9.3101719999999997</v>
      </c>
      <c r="AB45" s="13">
        <v>9.027038000000001</v>
      </c>
      <c r="AC45" s="13">
        <v>9.6322939999999981</v>
      </c>
      <c r="AD45" s="13">
        <v>9.052976000000001</v>
      </c>
      <c r="AE45" s="13">
        <v>9.2330280000000009</v>
      </c>
      <c r="AF45" s="13">
        <v>7.7968450000000002</v>
      </c>
      <c r="AG45" s="13">
        <v>7.683935</v>
      </c>
      <c r="AH45" s="13">
        <v>7.0381230000000006</v>
      </c>
      <c r="AI45" s="13">
        <v>5.977125</v>
      </c>
      <c r="AJ45" s="13">
        <v>5.9045440000000005</v>
      </c>
      <c r="AK45" s="10">
        <f>AJ45/AI45-1</f>
        <v>-1.2143129012694209E-2</v>
      </c>
      <c r="AL45" s="11">
        <f>AJ45/Q45-1</f>
        <v>-0.58857331430242144</v>
      </c>
      <c r="AM45" s="2"/>
    </row>
    <row r="46" spans="1:39" ht="16.5" x14ac:dyDescent="0.45">
      <c r="A46" s="12" t="s">
        <v>19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>
        <v>19.021453000000001</v>
      </c>
      <c r="R46" s="13">
        <v>19.127970999999999</v>
      </c>
      <c r="S46" s="13">
        <v>19.781717</v>
      </c>
      <c r="T46" s="13">
        <v>20.251692000000002</v>
      </c>
      <c r="U46" s="13">
        <v>16.670656999999999</v>
      </c>
      <c r="V46" s="13">
        <v>18.812802999999995</v>
      </c>
      <c r="W46" s="13">
        <v>19.016835999999998</v>
      </c>
      <c r="X46" s="13">
        <v>18.292113000000001</v>
      </c>
      <c r="Y46" s="13">
        <v>19.929194000000003</v>
      </c>
      <c r="Z46" s="13">
        <v>19.949739000000001</v>
      </c>
      <c r="AA46" s="13">
        <v>20.181892999999999</v>
      </c>
      <c r="AB46" s="13">
        <v>19.973081999999998</v>
      </c>
      <c r="AC46" s="13">
        <v>20.922931999999999</v>
      </c>
      <c r="AD46" s="13">
        <v>19.349053000000001</v>
      </c>
      <c r="AE46" s="13">
        <v>20.330799000000003</v>
      </c>
      <c r="AF46" s="13">
        <v>19.237299999999998</v>
      </c>
      <c r="AG46" s="13">
        <v>21.020573999999996</v>
      </c>
      <c r="AH46" s="13">
        <v>19.588134000000004</v>
      </c>
      <c r="AI46" s="13">
        <v>18.436422999999998</v>
      </c>
      <c r="AJ46" s="13">
        <v>18.018549</v>
      </c>
      <c r="AK46" s="10">
        <f t="shared" ref="AK46:AK47" si="36">AJ46/AI46-1</f>
        <v>-2.2665676525213008E-2</v>
      </c>
      <c r="AL46" s="11">
        <f t="shared" ref="AL46:AL47" si="37">AJ46/Q46-1</f>
        <v>-5.2724889102846229E-2</v>
      </c>
      <c r="AM46" s="2"/>
    </row>
    <row r="47" spans="1:39" ht="16.5" x14ac:dyDescent="0.45">
      <c r="A47" s="15" t="s">
        <v>20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>
        <f>SUM(Q45:Q46)</f>
        <v>33.372841000000001</v>
      </c>
      <c r="R47" s="16">
        <f t="shared" ref="R47:X47" si="38">SUM(R45:R46)</f>
        <v>32.382818999999998</v>
      </c>
      <c r="S47" s="16">
        <f t="shared" si="38"/>
        <v>31.751176999999998</v>
      </c>
      <c r="T47" s="16">
        <f t="shared" si="38"/>
        <v>32.078974000000002</v>
      </c>
      <c r="U47" s="16">
        <f t="shared" si="38"/>
        <v>27.359305999999997</v>
      </c>
      <c r="V47" s="16">
        <f t="shared" si="38"/>
        <v>30.919282999999997</v>
      </c>
      <c r="W47" s="16">
        <f t="shared" si="38"/>
        <v>30.599241999999997</v>
      </c>
      <c r="X47" s="16">
        <f t="shared" si="38"/>
        <v>28.386841000000004</v>
      </c>
      <c r="Y47" s="16">
        <f t="shared" ref="Y47:AB47" si="39">SUM(Y45:Y46)</f>
        <v>29.857655000000001</v>
      </c>
      <c r="Z47" s="16">
        <f t="shared" si="39"/>
        <v>28.107198000000004</v>
      </c>
      <c r="AA47" s="16">
        <f t="shared" si="39"/>
        <v>29.492064999999997</v>
      </c>
      <c r="AB47" s="16">
        <f t="shared" si="39"/>
        <v>29.000119999999999</v>
      </c>
      <c r="AC47" s="16">
        <f t="shared" ref="AC47:AJ47" si="40">SUM(AC45:AC46)</f>
        <v>30.555225999999998</v>
      </c>
      <c r="AD47" s="16">
        <f t="shared" si="40"/>
        <v>28.402029000000002</v>
      </c>
      <c r="AE47" s="16">
        <f t="shared" si="40"/>
        <v>29.563827000000003</v>
      </c>
      <c r="AF47" s="16">
        <f t="shared" si="40"/>
        <v>27.034144999999999</v>
      </c>
      <c r="AG47" s="16">
        <f t="shared" si="40"/>
        <v>28.704508999999995</v>
      </c>
      <c r="AH47" s="16">
        <f t="shared" si="40"/>
        <v>26.626257000000003</v>
      </c>
      <c r="AI47" s="16">
        <f t="shared" si="40"/>
        <v>24.413547999999999</v>
      </c>
      <c r="AJ47" s="16">
        <f t="shared" si="40"/>
        <v>23.923093000000001</v>
      </c>
      <c r="AK47" s="17">
        <f t="shared" si="36"/>
        <v>-2.0089460163676187E-2</v>
      </c>
      <c r="AL47" s="18">
        <f t="shared" si="37"/>
        <v>-0.28315683402560776</v>
      </c>
      <c r="AM47" s="2"/>
    </row>
    <row r="50" spans="1:39" ht="23" x14ac:dyDescent="0.6">
      <c r="A50" s="1" t="s">
        <v>40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8" x14ac:dyDescent="0.5">
      <c r="A51" s="3" t="s">
        <v>41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30" customHeight="1" x14ac:dyDescent="0.45">
      <c r="A52" s="7" t="s">
        <v>13</v>
      </c>
      <c r="B52" s="5">
        <v>1990</v>
      </c>
      <c r="C52" s="5">
        <v>1991</v>
      </c>
      <c r="D52" s="5">
        <v>1992</v>
      </c>
      <c r="E52" s="5">
        <v>1993</v>
      </c>
      <c r="F52" s="5">
        <v>1994</v>
      </c>
      <c r="G52" s="5">
        <v>1995</v>
      </c>
      <c r="H52" s="5">
        <v>1996</v>
      </c>
      <c r="I52" s="5">
        <v>1997</v>
      </c>
      <c r="J52" s="5">
        <v>1998</v>
      </c>
      <c r="K52" s="5">
        <v>1999</v>
      </c>
      <c r="L52" s="5">
        <v>2000</v>
      </c>
      <c r="M52" s="5">
        <v>2001</v>
      </c>
      <c r="N52" s="5">
        <v>2002</v>
      </c>
      <c r="O52" s="5">
        <v>2003</v>
      </c>
      <c r="P52" s="5">
        <v>2004</v>
      </c>
      <c r="Q52" s="5">
        <v>2005</v>
      </c>
      <c r="R52" s="5">
        <v>2006</v>
      </c>
      <c r="S52" s="5">
        <v>2007</v>
      </c>
      <c r="T52" s="5">
        <v>2008</v>
      </c>
      <c r="U52" s="5">
        <v>2009</v>
      </c>
      <c r="V52" s="5">
        <v>2010</v>
      </c>
      <c r="W52" s="5">
        <v>2011</v>
      </c>
      <c r="X52" s="5">
        <v>2012</v>
      </c>
      <c r="Y52" s="5">
        <v>2013</v>
      </c>
      <c r="Z52" s="5">
        <v>2014</v>
      </c>
      <c r="AA52" s="5">
        <v>2015</v>
      </c>
      <c r="AB52" s="5">
        <v>2016</v>
      </c>
      <c r="AC52" s="5">
        <v>2017</v>
      </c>
      <c r="AD52" s="5">
        <v>2018</v>
      </c>
      <c r="AE52" s="5">
        <v>2019</v>
      </c>
      <c r="AF52" s="5">
        <v>2020</v>
      </c>
      <c r="AG52" s="5">
        <v>2021</v>
      </c>
      <c r="AH52" s="5">
        <v>2022</v>
      </c>
      <c r="AI52" s="5">
        <v>2023</v>
      </c>
      <c r="AJ52" s="5">
        <v>2024</v>
      </c>
      <c r="AK52" s="5" t="str">
        <f>AK32</f>
        <v>2023-2024</v>
      </c>
      <c r="AL52" s="5" t="str">
        <f>AL32</f>
        <v>2005-2024</v>
      </c>
      <c r="AM52" s="2"/>
    </row>
    <row r="53" spans="1:39" ht="16.5" x14ac:dyDescent="0.45">
      <c r="A53" s="12" t="s">
        <v>18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>
        <v>14.816908</v>
      </c>
      <c r="R53" s="13">
        <v>13.820769259671403</v>
      </c>
      <c r="S53" s="13">
        <v>12.557071293107656</v>
      </c>
      <c r="T53" s="13">
        <v>12.427281999999998</v>
      </c>
      <c r="U53" s="13">
        <v>11.276648999999999</v>
      </c>
      <c r="V53" s="13">
        <v>12.576480000000002</v>
      </c>
      <c r="W53" s="13">
        <v>12.3007833553146</v>
      </c>
      <c r="X53" s="13">
        <v>10.70273235899829</v>
      </c>
      <c r="Y53" s="13">
        <v>9.9284610000000004</v>
      </c>
      <c r="Z53" s="13">
        <v>8.1574590000000011</v>
      </c>
      <c r="AA53" s="13">
        <v>9.3101719999999997</v>
      </c>
      <c r="AB53" s="13">
        <v>9.027038000000001</v>
      </c>
      <c r="AC53" s="13">
        <v>9.6322939999999981</v>
      </c>
      <c r="AD53" s="13">
        <v>9.052976000000001</v>
      </c>
      <c r="AE53" s="13">
        <v>9.2330280000000009</v>
      </c>
      <c r="AF53" s="13">
        <v>7.7968450000000002</v>
      </c>
      <c r="AG53" s="13">
        <v>7.683935</v>
      </c>
      <c r="AH53" s="13">
        <v>7.0381230000000006</v>
      </c>
      <c r="AI53" s="13">
        <v>5.977125</v>
      </c>
      <c r="AJ53" s="13">
        <v>5.9045440000000005</v>
      </c>
      <c r="AK53" s="10">
        <f>AJ53/AI53-1</f>
        <v>-1.2143129012694209E-2</v>
      </c>
      <c r="AL53" s="11">
        <f>AJ53/Q53-1</f>
        <v>-0.60149958412375915</v>
      </c>
      <c r="AM53" s="2"/>
    </row>
    <row r="54" spans="1:39" ht="16.5" x14ac:dyDescent="0.45">
      <c r="A54" s="12" t="s">
        <v>19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>
        <v>20.905819530000002</v>
      </c>
      <c r="R54" s="13">
        <v>21.017424999999999</v>
      </c>
      <c r="S54" s="13">
        <v>21.662531999999999</v>
      </c>
      <c r="T54" s="13">
        <v>21.896207000000004</v>
      </c>
      <c r="U54" s="13">
        <v>18.009034499999999</v>
      </c>
      <c r="V54" s="13">
        <v>20.112802999999996</v>
      </c>
      <c r="W54" s="13">
        <v>20.316835999999999</v>
      </c>
      <c r="X54" s="13">
        <v>19.592113000000001</v>
      </c>
      <c r="Y54" s="13">
        <v>19.929194000000003</v>
      </c>
      <c r="Z54" s="13">
        <v>19.949739000000001</v>
      </c>
      <c r="AA54" s="13">
        <v>20.181892999999999</v>
      </c>
      <c r="AB54" s="13">
        <v>19.973081999999998</v>
      </c>
      <c r="AC54" s="13">
        <v>20.922931999999999</v>
      </c>
      <c r="AD54" s="13">
        <v>19.349053000000001</v>
      </c>
      <c r="AE54" s="13">
        <v>20.330799000000003</v>
      </c>
      <c r="AF54" s="13">
        <v>19.237299999999998</v>
      </c>
      <c r="AG54" s="13">
        <v>21.020573999999996</v>
      </c>
      <c r="AH54" s="13">
        <v>19.588134000000004</v>
      </c>
      <c r="AI54" s="13">
        <v>18.436422999999998</v>
      </c>
      <c r="AJ54" s="13">
        <v>18.018549</v>
      </c>
      <c r="AK54" s="10">
        <f>AJ54/AI54-1</f>
        <v>-2.2665676525213008E-2</v>
      </c>
      <c r="AL54" s="11">
        <f>AJ54/Q54-1</f>
        <v>-0.13810845950605988</v>
      </c>
      <c r="AM54" s="2"/>
    </row>
    <row r="55" spans="1:39" ht="16.5" x14ac:dyDescent="0.45">
      <c r="A55" s="15" t="s">
        <v>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>
        <f>SUM(Q53:Q54)</f>
        <v>35.72272753</v>
      </c>
      <c r="R55" s="16">
        <f t="shared" ref="R55:X55" si="41">SUM(R53:R54)</f>
        <v>34.838194259671404</v>
      </c>
      <c r="S55" s="16">
        <f t="shared" si="41"/>
        <v>34.219603293107653</v>
      </c>
      <c r="T55" s="16">
        <f t="shared" si="41"/>
        <v>34.323489000000002</v>
      </c>
      <c r="U55" s="16">
        <f t="shared" si="41"/>
        <v>29.285683499999998</v>
      </c>
      <c r="V55" s="16">
        <f t="shared" si="41"/>
        <v>32.689282999999996</v>
      </c>
      <c r="W55" s="16">
        <f t="shared" si="41"/>
        <v>32.617619355314602</v>
      </c>
      <c r="X55" s="16">
        <f t="shared" si="41"/>
        <v>30.294845358998291</v>
      </c>
      <c r="Y55" s="16">
        <f t="shared" ref="Y55:AB55" si="42">SUM(Y53:Y54)</f>
        <v>29.857655000000001</v>
      </c>
      <c r="Z55" s="16">
        <f t="shared" si="42"/>
        <v>28.107198000000004</v>
      </c>
      <c r="AA55" s="16">
        <f t="shared" si="42"/>
        <v>29.492064999999997</v>
      </c>
      <c r="AB55" s="16">
        <f t="shared" si="42"/>
        <v>29.000119999999999</v>
      </c>
      <c r="AC55" s="16">
        <f t="shared" ref="AC55:AJ55" si="43">SUM(AC53:AC54)</f>
        <v>30.555225999999998</v>
      </c>
      <c r="AD55" s="16">
        <f t="shared" si="43"/>
        <v>28.402029000000002</v>
      </c>
      <c r="AE55" s="16">
        <f t="shared" si="43"/>
        <v>29.563827000000003</v>
      </c>
      <c r="AF55" s="16">
        <f t="shared" si="43"/>
        <v>27.034144999999999</v>
      </c>
      <c r="AG55" s="16">
        <f t="shared" si="43"/>
        <v>28.704508999999995</v>
      </c>
      <c r="AH55" s="16">
        <f t="shared" si="43"/>
        <v>26.626257000000003</v>
      </c>
      <c r="AI55" s="16">
        <f t="shared" si="43"/>
        <v>24.413547999999999</v>
      </c>
      <c r="AJ55" s="16">
        <f t="shared" si="43"/>
        <v>23.923093000000001</v>
      </c>
      <c r="AK55" s="17">
        <f t="shared" ref="AK55" si="44">AJ55/AI55-1</f>
        <v>-2.0089460163676187E-2</v>
      </c>
      <c r="AL55" s="18">
        <f t="shared" ref="AL55" si="45">AJ55/Q55-1</f>
        <v>-0.33031169078818656</v>
      </c>
      <c r="AM55" s="2"/>
    </row>
    <row r="57" spans="1:39" x14ac:dyDescent="0.35">
      <c r="A57" s="6" t="s">
        <v>10</v>
      </c>
    </row>
    <row r="58" spans="1:39" x14ac:dyDescent="0.35">
      <c r="A58" s="6" t="s">
        <v>11</v>
      </c>
    </row>
    <row r="59" spans="1:39" x14ac:dyDescent="0.35">
      <c r="A59" s="6" t="s">
        <v>12</v>
      </c>
    </row>
  </sheetData>
  <pageMargins left="0.7" right="0.7" top="0.78740157499999996" bottom="0.78740157499999996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M14"/>
  <sheetViews>
    <sheetView showGridLines="0" zoomScale="85" zoomScaleNormal="85" workbookViewId="0">
      <selection activeCell="G12" sqref="G12"/>
    </sheetView>
  </sheetViews>
  <sheetFormatPr baseColWidth="10" defaultRowHeight="14.5" x14ac:dyDescent="0.35"/>
  <cols>
    <col min="1" max="1" width="38.81640625" customWidth="1"/>
    <col min="2" max="2" width="4.54296875" bestFit="1" customWidth="1"/>
    <col min="3" max="36" width="6.7265625" customWidth="1"/>
    <col min="37" max="38" width="6.81640625" customWidth="1"/>
    <col min="39" max="39" width="11.453125" bestFit="1" customWidth="1"/>
    <col min="40" max="40" width="7.1796875" bestFit="1" customWidth="1"/>
    <col min="41" max="42" width="11" bestFit="1" customWidth="1"/>
  </cols>
  <sheetData>
    <row r="1" spans="1:39" ht="48" customHeight="1" x14ac:dyDescent="0.35"/>
    <row r="2" spans="1:39" ht="23" x14ac:dyDescent="0.6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8" x14ac:dyDescent="0.5">
      <c r="A3" s="3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8.5" customHeight="1" x14ac:dyDescent="0.45">
      <c r="A4" s="4" t="s">
        <v>13</v>
      </c>
      <c r="B4" s="5">
        <v>1990</v>
      </c>
      <c r="C4" s="5">
        <v>1991</v>
      </c>
      <c r="D4" s="5">
        <v>1992</v>
      </c>
      <c r="E4" s="5">
        <v>1993</v>
      </c>
      <c r="F4" s="5">
        <v>1994</v>
      </c>
      <c r="G4" s="5">
        <v>1995</v>
      </c>
      <c r="H4" s="5">
        <v>1996</v>
      </c>
      <c r="I4" s="5">
        <v>1997</v>
      </c>
      <c r="J4" s="5">
        <v>1998</v>
      </c>
      <c r="K4" s="5">
        <v>1999</v>
      </c>
      <c r="L4" s="5">
        <v>2000</v>
      </c>
      <c r="M4" s="5">
        <v>2001</v>
      </c>
      <c r="N4" s="5">
        <v>2002</v>
      </c>
      <c r="O4" s="5">
        <v>2003</v>
      </c>
      <c r="P4" s="5">
        <v>2004</v>
      </c>
      <c r="Q4" s="5">
        <v>2005</v>
      </c>
      <c r="R4" s="5">
        <v>2006</v>
      </c>
      <c r="S4" s="5">
        <v>2007</v>
      </c>
      <c r="T4" s="5">
        <v>2008</v>
      </c>
      <c r="U4" s="5">
        <v>2009</v>
      </c>
      <c r="V4" s="5">
        <v>2010</v>
      </c>
      <c r="W4" s="5">
        <v>2011</v>
      </c>
      <c r="X4" s="5">
        <v>2012</v>
      </c>
      <c r="Y4" s="5">
        <v>2013</v>
      </c>
      <c r="Z4" s="5">
        <v>2014</v>
      </c>
      <c r="AA4" s="5">
        <v>2015</v>
      </c>
      <c r="AB4" s="5">
        <v>2016</v>
      </c>
      <c r="AC4" s="5">
        <v>2017</v>
      </c>
      <c r="AD4" s="5">
        <v>2018</v>
      </c>
      <c r="AE4" s="5">
        <v>2019</v>
      </c>
      <c r="AF4" s="5">
        <v>2020</v>
      </c>
      <c r="AG4" s="5">
        <v>2021</v>
      </c>
      <c r="AH4" s="5">
        <v>2022</v>
      </c>
      <c r="AI4" s="5">
        <v>2023</v>
      </c>
      <c r="AJ4" s="5">
        <v>2024</v>
      </c>
      <c r="AK4" s="5" t="s">
        <v>33</v>
      </c>
      <c r="AL4" s="5" t="s">
        <v>34</v>
      </c>
      <c r="AM4" s="2"/>
    </row>
    <row r="5" spans="1:39" ht="16.5" x14ac:dyDescent="0.45">
      <c r="A5" s="24" t="s">
        <v>29</v>
      </c>
      <c r="B5" s="9">
        <v>62.247001064970561</v>
      </c>
      <c r="C5" s="9">
        <v>65.869684360730702</v>
      </c>
      <c r="D5" s="9">
        <v>60.17139702439637</v>
      </c>
      <c r="E5" s="9">
        <v>60.739579879694382</v>
      </c>
      <c r="F5" s="9">
        <v>60.825727768988841</v>
      </c>
      <c r="G5" s="9">
        <v>63.797779194146948</v>
      </c>
      <c r="H5" s="9">
        <v>67.195836157911472</v>
      </c>
      <c r="I5" s="9">
        <v>67.030262099273216</v>
      </c>
      <c r="J5" s="9">
        <v>66.661519592570258</v>
      </c>
      <c r="K5" s="9">
        <v>65.382873784876026</v>
      </c>
      <c r="L5" s="9">
        <v>65.933580448943545</v>
      </c>
      <c r="M5" s="9">
        <v>69.95094535095258</v>
      </c>
      <c r="N5" s="9">
        <v>71.744377796811392</v>
      </c>
      <c r="O5" s="9">
        <v>77.130990659023325</v>
      </c>
      <c r="P5" s="9">
        <v>77.433067511827005</v>
      </c>
      <c r="Q5" s="9">
        <v>78.833863981419213</v>
      </c>
      <c r="R5" s="9">
        <v>76.53059481067227</v>
      </c>
      <c r="S5" s="9">
        <v>73.864055227099044</v>
      </c>
      <c r="T5" s="9">
        <v>73.280274791734513</v>
      </c>
      <c r="U5" s="9">
        <v>67.128164050206422</v>
      </c>
      <c r="V5" s="9">
        <v>71.860168761108568</v>
      </c>
      <c r="W5" s="9">
        <v>69.818717031622924</v>
      </c>
      <c r="X5" s="9">
        <v>67.116119452454257</v>
      </c>
      <c r="Y5" s="9">
        <v>67.661295642101862</v>
      </c>
      <c r="Z5" s="9">
        <v>63.974841213928592</v>
      </c>
      <c r="AA5" s="9">
        <v>66.163664479234157</v>
      </c>
      <c r="AB5" s="9">
        <v>67.012986150285272</v>
      </c>
      <c r="AC5" s="9">
        <v>69.422413242346195</v>
      </c>
      <c r="AD5" s="9">
        <v>66.482756005364877</v>
      </c>
      <c r="AE5" s="9">
        <v>67.792588685928166</v>
      </c>
      <c r="AF5" s="9">
        <v>61.995894135279997</v>
      </c>
      <c r="AG5" s="9">
        <v>65.530523795646133</v>
      </c>
      <c r="AH5" s="9">
        <v>61.214061303279493</v>
      </c>
      <c r="AI5" s="9">
        <v>56.647348161919211</v>
      </c>
      <c r="AJ5" s="9">
        <v>54.826409040120495</v>
      </c>
      <c r="AK5" s="10">
        <f>AJ5/AI5-1</f>
        <v>-3.2145178563236398E-2</v>
      </c>
      <c r="AL5" s="11">
        <f>AJ5/B5-1</f>
        <v>-0.11921204070706626</v>
      </c>
      <c r="AM5" s="2"/>
    </row>
    <row r="6" spans="1:39" ht="16.5" x14ac:dyDescent="0.45">
      <c r="A6" s="25" t="s">
        <v>30</v>
      </c>
      <c r="B6" s="9">
        <v>11.771629644863076</v>
      </c>
      <c r="C6" s="9">
        <v>11.65571851102057</v>
      </c>
      <c r="D6" s="9">
        <v>11.347344975660629</v>
      </c>
      <c r="E6" s="9">
        <v>11.39514345262223</v>
      </c>
      <c r="F6" s="9">
        <v>11.066561536673081</v>
      </c>
      <c r="G6" s="9">
        <v>10.976701860900462</v>
      </c>
      <c r="H6" s="9">
        <v>10.627809244666148</v>
      </c>
      <c r="I6" s="9">
        <v>10.289477009428147</v>
      </c>
      <c r="J6" s="9">
        <v>10.097131367359811</v>
      </c>
      <c r="K6" s="9">
        <v>9.9002212704054529</v>
      </c>
      <c r="L6" s="9">
        <v>9.667497467332824</v>
      </c>
      <c r="M6" s="9">
        <v>9.47200688234952</v>
      </c>
      <c r="N6" s="9">
        <v>9.3293029260966058</v>
      </c>
      <c r="O6" s="9">
        <v>9.2538691993190287</v>
      </c>
      <c r="P6" s="9">
        <v>9.2508984216896444</v>
      </c>
      <c r="Q6" s="9">
        <v>8.9812067791802317</v>
      </c>
      <c r="R6" s="9">
        <v>8.8507069491926522</v>
      </c>
      <c r="S6" s="9">
        <v>8.74088211780888</v>
      </c>
      <c r="T6" s="9">
        <v>8.5961701826922461</v>
      </c>
      <c r="U6" s="9">
        <v>8.4930635019666401</v>
      </c>
      <c r="V6" s="9">
        <v>8.3799217087655453</v>
      </c>
      <c r="W6" s="9">
        <v>8.1463660317261759</v>
      </c>
      <c r="X6" s="9">
        <v>8.0107571186250652</v>
      </c>
      <c r="Y6" s="9">
        <v>7.8898592576004036</v>
      </c>
      <c r="Z6" s="9">
        <v>7.7287312187489334</v>
      </c>
      <c r="AA6" s="9">
        <v>7.6443522406740225</v>
      </c>
      <c r="AB6" s="9">
        <v>7.5759160016312883</v>
      </c>
      <c r="AC6" s="9">
        <v>7.5386152378440148</v>
      </c>
      <c r="AD6" s="9">
        <v>7.3264313106238532</v>
      </c>
      <c r="AE6" s="9">
        <v>7.1979934232504066</v>
      </c>
      <c r="AF6" s="9">
        <v>7.1081784658011387</v>
      </c>
      <c r="AG6" s="9">
        <v>7.1337445342001509</v>
      </c>
      <c r="AH6" s="9">
        <v>7.0527795438758751</v>
      </c>
      <c r="AI6" s="9">
        <v>6.9927002875647268</v>
      </c>
      <c r="AJ6" s="9">
        <v>6.8944329823976744</v>
      </c>
      <c r="AK6" s="10">
        <f t="shared" ref="AK6:AK9" si="0">AJ6/AI6-1</f>
        <v>-1.4052840980730008E-2</v>
      </c>
      <c r="AL6" s="10">
        <f t="shared" ref="AL6:AL9" si="1">AJ6/B6-1</f>
        <v>-0.4143178820269563</v>
      </c>
      <c r="AM6" s="2"/>
    </row>
    <row r="7" spans="1:39" ht="16.5" x14ac:dyDescent="0.45">
      <c r="A7" s="24" t="s">
        <v>31</v>
      </c>
      <c r="B7" s="9">
        <v>4.0997986383248852</v>
      </c>
      <c r="C7" s="9">
        <v>4.1285794728246881</v>
      </c>
      <c r="D7" s="9">
        <v>3.9342795659195824</v>
      </c>
      <c r="E7" s="9">
        <v>3.939651607236029</v>
      </c>
      <c r="F7" s="9">
        <v>3.8903108128312867</v>
      </c>
      <c r="G7" s="9">
        <v>3.9770688277664803</v>
      </c>
      <c r="H7" s="9">
        <v>4.0240045133038604</v>
      </c>
      <c r="I7" s="9">
        <v>4.06638236474876</v>
      </c>
      <c r="J7" s="9">
        <v>4.1413100011997424</v>
      </c>
      <c r="K7" s="9">
        <v>4.1479440467998945</v>
      </c>
      <c r="L7" s="9">
        <v>4.1463570072011438</v>
      </c>
      <c r="M7" s="9">
        <v>4.028122786632566</v>
      </c>
      <c r="N7" s="9">
        <v>4.0283099372742068</v>
      </c>
      <c r="O7" s="9">
        <v>4.0229969782155912</v>
      </c>
      <c r="P7" s="9">
        <v>3.4876015181640021</v>
      </c>
      <c r="Q7" s="9">
        <v>3.4863659546966979</v>
      </c>
      <c r="R7" s="9">
        <v>3.4961228496745029</v>
      </c>
      <c r="S7" s="9">
        <v>3.4497919365537539</v>
      </c>
      <c r="T7" s="9">
        <v>3.5991451843446089</v>
      </c>
      <c r="U7" s="9">
        <v>3.3974412556694049</v>
      </c>
      <c r="V7" s="9">
        <v>3.2166338592263668</v>
      </c>
      <c r="W7" s="9">
        <v>3.3037396372472498</v>
      </c>
      <c r="X7" s="9">
        <v>3.2734476259849874</v>
      </c>
      <c r="Y7" s="9">
        <v>3.2568536792704634</v>
      </c>
      <c r="Z7" s="9">
        <v>3.367815939315959</v>
      </c>
      <c r="AA7" s="9">
        <v>3.4352758258470835</v>
      </c>
      <c r="AB7" s="9">
        <v>3.5632030382918822</v>
      </c>
      <c r="AC7" s="9">
        <v>3.5451863313841887</v>
      </c>
      <c r="AD7" s="9">
        <v>3.55706914198535</v>
      </c>
      <c r="AE7" s="9">
        <v>3.5824842961618364</v>
      </c>
      <c r="AF7" s="9">
        <v>3.5074886691064493</v>
      </c>
      <c r="AG7" s="9">
        <v>3.5247073639541924</v>
      </c>
      <c r="AH7" s="9">
        <v>3.3626936032540864</v>
      </c>
      <c r="AI7" s="9">
        <v>3.2584330368424115</v>
      </c>
      <c r="AJ7" s="9">
        <v>3.2535892503487878</v>
      </c>
      <c r="AK7" s="10">
        <f t="shared" si="0"/>
        <v>-1.4865386027136385E-3</v>
      </c>
      <c r="AL7" s="11">
        <f t="shared" si="1"/>
        <v>-0.20640267062526896</v>
      </c>
      <c r="AM7" s="2"/>
    </row>
    <row r="8" spans="1:39" ht="16.5" x14ac:dyDescent="0.45">
      <c r="A8" s="24" t="s">
        <v>32</v>
      </c>
      <c r="B8" s="9">
        <v>1.5500340312352456</v>
      </c>
      <c r="C8" s="9">
        <v>1.708090555140036</v>
      </c>
      <c r="D8" s="9">
        <v>1.1400431477662332</v>
      </c>
      <c r="E8" s="9">
        <v>1.0389181998854717</v>
      </c>
      <c r="F8" s="9">
        <v>1.2567516560983638</v>
      </c>
      <c r="G8" s="9">
        <v>1.5434646875396008</v>
      </c>
      <c r="H8" s="9">
        <v>1.686972566082694</v>
      </c>
      <c r="I8" s="9">
        <v>1.7135979590621007</v>
      </c>
      <c r="J8" s="9">
        <v>1.5229198972554876</v>
      </c>
      <c r="K8" s="9">
        <v>1.4431928244113914</v>
      </c>
      <c r="L8" s="9">
        <v>1.3716870993082755</v>
      </c>
      <c r="M8" s="9">
        <v>1.5908657444441203</v>
      </c>
      <c r="N8" s="9">
        <v>1.7006704507492889</v>
      </c>
      <c r="O8" s="9">
        <v>1.7321579172435995</v>
      </c>
      <c r="P8" s="9">
        <v>1.7683881433741095</v>
      </c>
      <c r="Q8" s="9">
        <v>1.7875207336081103</v>
      </c>
      <c r="R8" s="9">
        <v>1.770351266817916</v>
      </c>
      <c r="S8" s="9">
        <v>1.834875507342087</v>
      </c>
      <c r="T8" s="9">
        <v>1.8734000168229361</v>
      </c>
      <c r="U8" s="9">
        <v>1.7339501099737102</v>
      </c>
      <c r="V8" s="9">
        <v>1.8827429055336977</v>
      </c>
      <c r="W8" s="9">
        <v>1.9454374930285545</v>
      </c>
      <c r="X8" s="9">
        <v>1.9835913530178848</v>
      </c>
      <c r="Y8" s="9">
        <v>2.0185420473113971</v>
      </c>
      <c r="Z8" s="9">
        <v>2.0494576139257248</v>
      </c>
      <c r="AA8" s="9">
        <v>2.0730036358680666</v>
      </c>
      <c r="AB8" s="9">
        <v>2.1540754684713033</v>
      </c>
      <c r="AC8" s="9">
        <v>2.1972008562350025</v>
      </c>
      <c r="AD8" s="9">
        <v>2.2885190536982529</v>
      </c>
      <c r="AE8" s="9">
        <v>2.2455100885307173</v>
      </c>
      <c r="AF8" s="9">
        <v>2.183750869281194</v>
      </c>
      <c r="AG8" s="9">
        <v>1.9420294835357921</v>
      </c>
      <c r="AH8" s="9">
        <v>1.877047600164975</v>
      </c>
      <c r="AI8" s="9">
        <v>1.7755790129716535</v>
      </c>
      <c r="AJ8" s="9">
        <v>1.6634000240304687</v>
      </c>
      <c r="AK8" s="10">
        <f t="shared" si="0"/>
        <v>-6.3178821174192268E-2</v>
      </c>
      <c r="AL8" s="10">
        <f t="shared" si="1"/>
        <v>7.3137744404798699E-2</v>
      </c>
      <c r="AM8" s="2"/>
    </row>
    <row r="9" spans="1:39" ht="16.5" x14ac:dyDescent="0.45">
      <c r="A9" s="26" t="s">
        <v>9</v>
      </c>
      <c r="B9" s="20">
        <f>SUM(B5:B8)</f>
        <v>79.668463379393771</v>
      </c>
      <c r="C9" s="20">
        <f t="shared" ref="C9:AJ9" si="2">SUM(C5:C8)</f>
        <v>83.362072899715983</v>
      </c>
      <c r="D9" s="20">
        <f t="shared" si="2"/>
        <v>76.59306471374282</v>
      </c>
      <c r="E9" s="20">
        <f t="shared" si="2"/>
        <v>77.113293139438113</v>
      </c>
      <c r="F9" s="20">
        <f t="shared" si="2"/>
        <v>77.039351774591566</v>
      </c>
      <c r="G9" s="20">
        <f t="shared" si="2"/>
        <v>80.295014570353487</v>
      </c>
      <c r="H9" s="20">
        <f t="shared" si="2"/>
        <v>83.534622481964178</v>
      </c>
      <c r="I9" s="20">
        <f t="shared" si="2"/>
        <v>83.099719432512217</v>
      </c>
      <c r="J9" s="20">
        <f t="shared" si="2"/>
        <v>82.422880858385298</v>
      </c>
      <c r="K9" s="20">
        <f t="shared" si="2"/>
        <v>80.874231926492769</v>
      </c>
      <c r="L9" s="20">
        <f t="shared" si="2"/>
        <v>81.119122022785788</v>
      </c>
      <c r="M9" s="20">
        <f t="shared" si="2"/>
        <v>85.041940764378779</v>
      </c>
      <c r="N9" s="20">
        <f t="shared" si="2"/>
        <v>86.802661110931481</v>
      </c>
      <c r="O9" s="20">
        <f t="shared" si="2"/>
        <v>92.140014753801537</v>
      </c>
      <c r="P9" s="20">
        <f t="shared" si="2"/>
        <v>91.939955595054755</v>
      </c>
      <c r="Q9" s="20">
        <f t="shared" si="2"/>
        <v>93.088957448904239</v>
      </c>
      <c r="R9" s="20">
        <f t="shared" si="2"/>
        <v>90.647775876357343</v>
      </c>
      <c r="S9" s="20">
        <f t="shared" si="2"/>
        <v>87.889604788803766</v>
      </c>
      <c r="T9" s="20">
        <f t="shared" si="2"/>
        <v>87.348990175594309</v>
      </c>
      <c r="U9" s="20">
        <f t="shared" si="2"/>
        <v>80.752618917816179</v>
      </c>
      <c r="V9" s="20">
        <f t="shared" si="2"/>
        <v>85.339467234634185</v>
      </c>
      <c r="W9" s="20">
        <f t="shared" si="2"/>
        <v>83.214260193624895</v>
      </c>
      <c r="X9" s="20">
        <f t="shared" si="2"/>
        <v>80.383915550082193</v>
      </c>
      <c r="Y9" s="20">
        <f t="shared" si="2"/>
        <v>80.826550626284131</v>
      </c>
      <c r="Z9" s="20">
        <f t="shared" si="2"/>
        <v>77.120845985919217</v>
      </c>
      <c r="AA9" s="20">
        <f t="shared" si="2"/>
        <v>79.316296181623329</v>
      </c>
      <c r="AB9" s="20">
        <f t="shared" si="2"/>
        <v>80.30618065867975</v>
      </c>
      <c r="AC9" s="20">
        <f t="shared" si="2"/>
        <v>82.703415667809395</v>
      </c>
      <c r="AD9" s="20">
        <f t="shared" si="2"/>
        <v>79.654775511672341</v>
      </c>
      <c r="AE9" s="20">
        <f t="shared" si="2"/>
        <v>80.818576493871134</v>
      </c>
      <c r="AF9" s="20">
        <f t="shared" si="2"/>
        <v>74.795312139468777</v>
      </c>
      <c r="AG9" s="20">
        <f t="shared" si="2"/>
        <v>78.131005177336263</v>
      </c>
      <c r="AH9" s="20">
        <f t="shared" si="2"/>
        <v>73.506582050574423</v>
      </c>
      <c r="AI9" s="20">
        <f t="shared" si="2"/>
        <v>68.674060499297994</v>
      </c>
      <c r="AJ9" s="20">
        <f t="shared" si="2"/>
        <v>66.637831296897417</v>
      </c>
      <c r="AK9" s="27">
        <f t="shared" si="0"/>
        <v>-2.9650630639808884E-2</v>
      </c>
      <c r="AL9" s="27">
        <f t="shared" si="1"/>
        <v>-0.16356073068012411</v>
      </c>
      <c r="AM9" s="2"/>
    </row>
    <row r="10" spans="1:39" ht="16.5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6.5" x14ac:dyDescent="0.45">
      <c r="A11" s="6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6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6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6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</sheetData>
  <pageMargins left="0.7" right="0.7" top="0.78740157499999996" bottom="0.78740157499999996" header="0.3" footer="0.3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P10"/>
  <sheetViews>
    <sheetView showGridLines="0" tabSelected="1" zoomScaleNormal="100" workbookViewId="0">
      <selection activeCell="AB11" sqref="AB11"/>
    </sheetView>
  </sheetViews>
  <sheetFormatPr baseColWidth="10" defaultRowHeight="14.5" outlineLevelCol="1" x14ac:dyDescent="0.35"/>
  <cols>
    <col min="1" max="1" width="46" bestFit="1" customWidth="1"/>
    <col min="2" max="5" width="13" hidden="1" customWidth="1" outlineLevel="1"/>
    <col min="6" max="24" width="6.7265625" hidden="1" customWidth="1" outlineLevel="1"/>
    <col min="25" max="25" width="6.7265625" customWidth="1" collapsed="1"/>
    <col min="26" max="32" width="6.7265625" customWidth="1"/>
    <col min="33" max="34" width="6.81640625" customWidth="1"/>
    <col min="35" max="36" width="7.1796875" bestFit="1" customWidth="1"/>
    <col min="37" max="37" width="6.81640625" bestFit="1" customWidth="1"/>
    <col min="38" max="40" width="7.1796875" bestFit="1" customWidth="1"/>
    <col min="41" max="41" width="6.81640625" bestFit="1" customWidth="1"/>
    <col min="42" max="42" width="7.1796875" bestFit="1" customWidth="1"/>
  </cols>
  <sheetData>
    <row r="1" spans="1:42" ht="48" customHeight="1" x14ac:dyDescent="0.35"/>
    <row r="2" spans="1:42" ht="23" x14ac:dyDescent="0.6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2" ht="18" x14ac:dyDescent="0.5">
      <c r="A3" s="3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2" ht="28.5" customHeight="1" x14ac:dyDescent="0.45">
      <c r="A4" s="4" t="s">
        <v>13</v>
      </c>
      <c r="B4" s="5">
        <v>1990</v>
      </c>
      <c r="C4" s="5">
        <v>1991</v>
      </c>
      <c r="D4" s="5">
        <v>1992</v>
      </c>
      <c r="E4" s="5">
        <v>1993</v>
      </c>
      <c r="F4" s="5">
        <v>1994</v>
      </c>
      <c r="G4" s="5">
        <v>1995</v>
      </c>
      <c r="H4" s="5">
        <v>1996</v>
      </c>
      <c r="I4" s="5">
        <v>1997</v>
      </c>
      <c r="J4" s="5">
        <v>1998</v>
      </c>
      <c r="K4" s="5">
        <v>1999</v>
      </c>
      <c r="L4" s="5">
        <v>2000</v>
      </c>
      <c r="M4" s="5">
        <v>2001</v>
      </c>
      <c r="N4" s="5">
        <v>2002</v>
      </c>
      <c r="O4" s="5">
        <v>2003</v>
      </c>
      <c r="P4" s="5">
        <v>2004</v>
      </c>
      <c r="Q4" s="5">
        <v>2005</v>
      </c>
      <c r="R4" s="5">
        <v>2006</v>
      </c>
      <c r="S4" s="5">
        <v>2007</v>
      </c>
      <c r="T4" s="5">
        <v>2008</v>
      </c>
      <c r="U4" s="5">
        <v>2009</v>
      </c>
      <c r="V4" s="5">
        <v>2010</v>
      </c>
      <c r="W4" s="5">
        <v>2011</v>
      </c>
      <c r="X4" s="5">
        <v>2012</v>
      </c>
      <c r="Y4" s="5">
        <v>2013</v>
      </c>
      <c r="Z4" s="5">
        <v>2014</v>
      </c>
      <c r="AA4" s="5">
        <v>2015</v>
      </c>
      <c r="AB4" s="5">
        <v>2016</v>
      </c>
      <c r="AC4" s="5">
        <v>2017</v>
      </c>
      <c r="AD4" s="5">
        <v>2018</v>
      </c>
      <c r="AE4" s="5">
        <v>2019</v>
      </c>
      <c r="AF4" s="5">
        <v>2020</v>
      </c>
      <c r="AG4" s="5">
        <v>2021</v>
      </c>
      <c r="AH4" s="5">
        <v>2022</v>
      </c>
      <c r="AI4" s="5">
        <v>2023</v>
      </c>
      <c r="AJ4" s="5">
        <v>2024</v>
      </c>
      <c r="AK4" s="5">
        <v>2025</v>
      </c>
      <c r="AL4" s="5">
        <v>2026</v>
      </c>
      <c r="AM4" s="5">
        <v>2027</v>
      </c>
      <c r="AN4" s="5">
        <v>2028</v>
      </c>
      <c r="AO4" s="5">
        <v>2029</v>
      </c>
      <c r="AP4" s="5">
        <v>2030</v>
      </c>
    </row>
    <row r="5" spans="1:42" x14ac:dyDescent="0.35">
      <c r="A5" s="26" t="s">
        <v>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>
        <v>52.625042999999998</v>
      </c>
      <c r="Z5" s="20">
        <v>52.079042000000001</v>
      </c>
      <c r="AA5" s="20">
        <v>51.533041000000004</v>
      </c>
      <c r="AB5" s="20">
        <v>50.98704</v>
      </c>
      <c r="AC5" s="20">
        <v>49.502687999999999</v>
      </c>
      <c r="AD5" s="20">
        <v>48.918497000000002</v>
      </c>
      <c r="AE5" s="20">
        <v>48.334305000000001</v>
      </c>
      <c r="AF5" s="20">
        <v>47.750114000000004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x14ac:dyDescent="0.35">
      <c r="A6" s="28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>
        <v>48.768447999999999</v>
      </c>
      <c r="AH6" s="21">
        <v>47.402495000000002</v>
      </c>
      <c r="AI6" s="21">
        <v>45.181662084999999</v>
      </c>
      <c r="AJ6" s="21">
        <v>42.960829169999997</v>
      </c>
      <c r="AK6" s="21">
        <v>40.739996254999994</v>
      </c>
      <c r="AL6" s="29">
        <v>40.632856098133303</v>
      </c>
      <c r="AM6" s="29">
        <v>37.883599993600001</v>
      </c>
      <c r="AN6" s="29">
        <v>35.134343889066699</v>
      </c>
      <c r="AO6" s="29">
        <v>32.385087784533297</v>
      </c>
      <c r="AP6" s="21">
        <v>29.635831680000003</v>
      </c>
    </row>
    <row r="7" spans="1:42" ht="11.15" customHeight="1" x14ac:dyDescent="0.45">
      <c r="A7" s="6" t="s">
        <v>23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42" ht="11.15" customHeight="1" x14ac:dyDescent="0.45">
      <c r="A8" s="6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42" ht="11.15" customHeight="1" x14ac:dyDescent="0.45">
      <c r="A9" s="6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42" ht="16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</sheetData>
  <pageMargins left="0.7" right="0.7" top="0.78740157499999996" bottom="0.78740157499999996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AT</vt:lpstr>
      <vt:lpstr>gase</vt:lpstr>
      <vt:lpstr>AT Zielpfad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Zechmeister Andreas</dc:creator>
  <cp:lastModifiedBy>Eibeck Neo</cp:lastModifiedBy>
  <cp:lastPrinted>2022-01-21T10:20:58Z</cp:lastPrinted>
  <dcterms:created xsi:type="dcterms:W3CDTF">2022-01-21T10:20:38Z</dcterms:created>
  <dcterms:modified xsi:type="dcterms:W3CDTF">2026-01-14T07:16:54Z</dcterms:modified>
</cp:coreProperties>
</file>